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6" windowHeight="10236"/>
  </bookViews>
  <sheets>
    <sheet name="ведом" sheetId="1" r:id="rId1"/>
  </sheets>
  <definedNames>
    <definedName name="_xlnm.Print_Area" localSheetId="0">ведом!$A$1:$AA$116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9" i="1"/>
  <c r="Y116" l="1"/>
  <c r="Y109"/>
  <c r="Y108" s="1"/>
  <c r="Z109"/>
  <c r="Z108" s="1"/>
  <c r="AA109"/>
  <c r="AA108" s="1"/>
  <c r="X109"/>
  <c r="X108" s="1"/>
  <c r="Y55"/>
  <c r="Y24"/>
  <c r="Z24"/>
  <c r="AA24"/>
  <c r="X24"/>
  <c r="Y79" l="1"/>
  <c r="Y77" l="1"/>
  <c r="Z77"/>
  <c r="Z76" s="1"/>
  <c r="AA77"/>
  <c r="AA76" s="1"/>
  <c r="X77"/>
  <c r="X76" s="1"/>
  <c r="X75" s="1"/>
  <c r="Y61"/>
  <c r="AA66"/>
  <c r="AA65" s="1"/>
  <c r="Z66"/>
  <c r="Z65" s="1"/>
  <c r="X66"/>
  <c r="X65" s="1"/>
  <c r="AA51"/>
  <c r="Z51"/>
  <c r="Y51"/>
  <c r="X51"/>
  <c r="AA49"/>
  <c r="Z49"/>
  <c r="Y49"/>
  <c r="X49"/>
  <c r="AA114"/>
  <c r="AA113" s="1"/>
  <c r="AA112" s="1"/>
  <c r="AA111" s="1"/>
  <c r="Z114"/>
  <c r="Z113" s="1"/>
  <c r="Z112" s="1"/>
  <c r="Z111" s="1"/>
  <c r="X114"/>
  <c r="X113" s="1"/>
  <c r="X112" s="1"/>
  <c r="X111" s="1"/>
  <c r="AA106"/>
  <c r="AA105" s="1"/>
  <c r="AA104" s="1"/>
  <c r="AA103" s="1"/>
  <c r="AA102" s="1"/>
  <c r="Z106"/>
  <c r="Z105" s="1"/>
  <c r="Z104" s="1"/>
  <c r="Z103" s="1"/>
  <c r="Z102" s="1"/>
  <c r="X106"/>
  <c r="X105" s="1"/>
  <c r="AA100"/>
  <c r="Z100"/>
  <c r="Y100"/>
  <c r="X100"/>
  <c r="AA98"/>
  <c r="AA97" s="1"/>
  <c r="Z98"/>
  <c r="Z97" s="1"/>
  <c r="X98"/>
  <c r="AA95"/>
  <c r="Z95"/>
  <c r="X95"/>
  <c r="AA93"/>
  <c r="Z93"/>
  <c r="X93"/>
  <c r="AA91"/>
  <c r="Z91"/>
  <c r="X91"/>
  <c r="AA85"/>
  <c r="AA84" s="1"/>
  <c r="Z85"/>
  <c r="Z84" s="1"/>
  <c r="X85"/>
  <c r="X84" s="1"/>
  <c r="AA82"/>
  <c r="AA81" s="1"/>
  <c r="AA80" s="1"/>
  <c r="Z82"/>
  <c r="Z81" s="1"/>
  <c r="Z80" s="1"/>
  <c r="X82"/>
  <c r="X81" s="1"/>
  <c r="X80" s="1"/>
  <c r="AA75"/>
  <c r="Z75"/>
  <c r="AA71"/>
  <c r="AA70" s="1"/>
  <c r="AA69" s="1"/>
  <c r="Z71"/>
  <c r="Z70" s="1"/>
  <c r="Z69" s="1"/>
  <c r="X71"/>
  <c r="X70" s="1"/>
  <c r="X69" s="1"/>
  <c r="AA63"/>
  <c r="AA62" s="1"/>
  <c r="Z62"/>
  <c r="X63"/>
  <c r="X62" s="1"/>
  <c r="Y60"/>
  <c r="Y117" s="1"/>
  <c r="AA57"/>
  <c r="AA56" s="1"/>
  <c r="AA55" s="1"/>
  <c r="Z57"/>
  <c r="Z56" s="1"/>
  <c r="Z55" s="1"/>
  <c r="X57"/>
  <c r="X56" s="1"/>
  <c r="X55" s="1"/>
  <c r="AA46"/>
  <c r="Z46"/>
  <c r="X46"/>
  <c r="AA45"/>
  <c r="Z45"/>
  <c r="Y45"/>
  <c r="X45"/>
  <c r="AA40"/>
  <c r="AA39" s="1"/>
  <c r="AA38" s="1"/>
  <c r="AA37" s="1"/>
  <c r="Z40"/>
  <c r="Z39" s="1"/>
  <c r="Z38" s="1"/>
  <c r="Z37" s="1"/>
  <c r="X40"/>
  <c r="AA35"/>
  <c r="AA34" s="1"/>
  <c r="AA33" s="1"/>
  <c r="AA32" s="1"/>
  <c r="Z35"/>
  <c r="Z34" s="1"/>
  <c r="Z33" s="1"/>
  <c r="Z32" s="1"/>
  <c r="X35"/>
  <c r="X34" s="1"/>
  <c r="X33" s="1"/>
  <c r="X32" s="1"/>
  <c r="AA30"/>
  <c r="AA29" s="1"/>
  <c r="Z30"/>
  <c r="Z29" s="1"/>
  <c r="X30"/>
  <c r="X29" s="1"/>
  <c r="AA27"/>
  <c r="AA26" s="1"/>
  <c r="Z27"/>
  <c r="Z26" s="1"/>
  <c r="X27"/>
  <c r="X26" s="1"/>
  <c r="AA22"/>
  <c r="AA21" s="1"/>
  <c r="Z22"/>
  <c r="Z21" s="1"/>
  <c r="Y22"/>
  <c r="Y21" s="1"/>
  <c r="X22"/>
  <c r="X21" s="1"/>
  <c r="AA17"/>
  <c r="AA16" s="1"/>
  <c r="AA15" s="1"/>
  <c r="AA14" s="1"/>
  <c r="Z17"/>
  <c r="Z16" s="1"/>
  <c r="Z15" s="1"/>
  <c r="Z14" s="1"/>
  <c r="X17"/>
  <c r="X16" s="1"/>
  <c r="X15" s="1"/>
  <c r="X14" s="1"/>
  <c r="Z79" l="1"/>
  <c r="X61"/>
  <c r="X60" s="1"/>
  <c r="X59" s="1"/>
  <c r="X48"/>
  <c r="X44" s="1"/>
  <c r="X43" s="1"/>
  <c r="X42" s="1"/>
  <c r="Y48"/>
  <c r="Y44" s="1"/>
  <c r="X38"/>
  <c r="X37" s="1"/>
  <c r="Z61"/>
  <c r="Z60" s="1"/>
  <c r="Z59" s="1"/>
  <c r="Y76"/>
  <c r="Y75" s="1"/>
  <c r="X97"/>
  <c r="X104"/>
  <c r="X103" s="1"/>
  <c r="X102" s="1"/>
  <c r="AA79"/>
  <c r="X79"/>
  <c r="X20"/>
  <c r="X19" s="1"/>
  <c r="AA61"/>
  <c r="AA60" s="1"/>
  <c r="AA59" s="1"/>
  <c r="Z54"/>
  <c r="Z53" s="1"/>
  <c r="AA54"/>
  <c r="AA53" s="1"/>
  <c r="X54"/>
  <c r="X53" s="1"/>
  <c r="Z48"/>
  <c r="Z44" s="1"/>
  <c r="Z43" s="1"/>
  <c r="Z42" s="1"/>
  <c r="AA48"/>
  <c r="AA44" s="1"/>
  <c r="AA43" s="1"/>
  <c r="AA42" s="1"/>
  <c r="AA20"/>
  <c r="AA19" s="1"/>
  <c r="AA13" s="1"/>
  <c r="AA74"/>
  <c r="Z74"/>
  <c r="X74"/>
  <c r="AA90"/>
  <c r="Z20"/>
  <c r="Z19" s="1"/>
  <c r="Z13" s="1"/>
  <c r="X90"/>
  <c r="Z90"/>
  <c r="Z89" s="1"/>
  <c r="Z88" s="1"/>
  <c r="Z87" s="1"/>
  <c r="X117" l="1"/>
  <c r="Z117"/>
  <c r="AA68"/>
  <c r="X13"/>
  <c r="X89"/>
  <c r="X88" s="1"/>
  <c r="X87" s="1"/>
  <c r="AA89"/>
  <c r="AA88" s="1"/>
  <c r="X68"/>
  <c r="Z68"/>
  <c r="Z116" s="1"/>
  <c r="AA87" l="1"/>
  <c r="AA116" s="1"/>
  <c r="AA12" s="1"/>
  <c r="AA117"/>
  <c r="Z12"/>
  <c r="X116"/>
  <c r="X12" s="1"/>
</calcChain>
</file>

<file path=xl/sharedStrings.xml><?xml version="1.0" encoding="utf-8"?>
<sst xmlns="http://schemas.openxmlformats.org/spreadsheetml/2006/main" count="460" uniqueCount="123">
  <si>
    <t>0000</t>
  </si>
  <si>
    <t/>
  </si>
  <si>
    <t>0001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</si>
  <si>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</si>
  <si>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</si>
  <si>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Куйбышевского муниципального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</si>
  <si>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</si>
  <si>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</si>
  <si>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</si>
  <si>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</si>
  <si>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</si>
  <si>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</si>
  <si>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</si>
  <si>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</si>
  <si>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</si>
  <si>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ГРБС</t>
  </si>
  <si>
    <t>Наименование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</si>
  <si>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</si>
  <si>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Сумма на 2025 год</t>
  </si>
  <si>
    <t>Сумма на 2026  год</t>
  </si>
  <si>
    <t>Непрограмное направление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</si>
  <si>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</si>
  <si>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</si>
  <si>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</si>
  <si>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</si>
  <si>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Финансовое обеспечение функций органов местного самоуправления</t>
  </si>
  <si>
    <t>Расходы на выплаты персоналу государственных (муниципальных)  органов</t>
  </si>
  <si>
    <t xml:space="preserve">Закупка товаров, работ и услуг для обеспечения государственных  (муниципальных) нужд                                                                                                                                                                               </t>
  </si>
  <si>
    <t xml:space="preserve">Иные закупки товаров, работ и услуг для  обеспечения государственных (муниципальных) нужд                                                                                                                                                                               </t>
  </si>
  <si>
    <t>Иные бюджетные ассигнования</t>
  </si>
  <si>
    <t xml:space="preserve">Уплата налогов, сборов и иных  платежей </t>
  </si>
  <si>
    <r>
      <t>Закупка товаров, работ и услуг для обеспечения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(муниципальных) нужд                                                                                                                                                                               </t>
    </r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</si>
  <si>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                                                                                                                                       </t>
  </si>
  <si>
    <t xml:space="preserve">Обеспечение деятельности финансовых, налоговых и таможенных органов и органов финансового (финансово-бюджетного) надзора                                                                                                                                      </t>
  </si>
  <si>
    <t>Осуществление переданных полномочий контрольно-счетных органов поселений</t>
  </si>
  <si>
    <t>Межбюджетные трансферты</t>
  </si>
  <si>
    <t xml:space="preserve">Иные межбюджетные трансферты       </t>
  </si>
  <si>
    <t>Другие общегосударственные вопросы</t>
  </si>
  <si>
    <t>Выполнение других обязательств муниципального образования</t>
  </si>
  <si>
    <t>НАЦИОНАЛЬНАЯ ОБОРОНА</t>
  </si>
  <si>
    <t>Мобилизационная и вневойсковая подготовка</t>
  </si>
  <si>
    <t>Финасовое обеспечение военно-учетных работников органов местного самоуправления</t>
  </si>
  <si>
    <t>Расходы на выплату персоналу государственных (муниципальных) органов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</si>
  <si>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</si>
  <si>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</si>
  <si>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</si>
  <si>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Закупка товаров, работ и услуг для обеспечения госудаственных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</si>
  <si>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</si>
  <si>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</si>
  <si>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</si>
  <si>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Мероприятия в области дорожного хозяйства</t>
  </si>
  <si>
    <t>ЖИЛИЩНО-КОММУНАЛЬНОЕ ХОЗЯЙСТВО</t>
  </si>
  <si>
    <t>Жилищное хозяйство</t>
  </si>
  <si>
    <t>Взносы на капитальный ремонт муниципального жилого фонда</t>
  </si>
  <si>
    <t>Коммунальное хозяйство</t>
  </si>
  <si>
    <t>Мероприятия в области коммунального хозяйства</t>
  </si>
  <si>
    <t>Благоустройство</t>
  </si>
  <si>
    <t>Уличное освещение</t>
  </si>
  <si>
    <t>Прочие мероприятия по благоустройству поселений</t>
  </si>
  <si>
    <t>КУЛЬТУРА, КИНЕМАТОГРАФИЯ</t>
  </si>
  <si>
    <t xml:space="preserve">Культура </t>
  </si>
  <si>
    <t>Финансовое обеспечение деятельности (оказание услуг) домов культуры</t>
  </si>
  <si>
    <t>Расходы на выплаты персоналу казенных учреждений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</si>
  <si>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</si>
  <si>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</si>
  <si>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</si>
  <si>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</si>
  <si>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</si>
  <si>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 утвержденные расходы</t>
  </si>
  <si>
    <t>Итого расходов:</t>
  </si>
  <si>
    <t>01</t>
  </si>
  <si>
    <t>02</t>
  </si>
  <si>
    <t>9900000000</t>
  </si>
  <si>
    <t>9900000011</t>
  </si>
  <si>
    <t>100</t>
  </si>
  <si>
    <t>120</t>
  </si>
  <si>
    <t>04</t>
  </si>
  <si>
    <t>9900000013</t>
  </si>
  <si>
    <t>200</t>
  </si>
  <si>
    <t>240</t>
  </si>
  <si>
    <t>800</t>
  </si>
  <si>
    <t>850</t>
  </si>
  <si>
    <t>9900070190</t>
  </si>
  <si>
    <t>9900070510</t>
  </si>
  <si>
    <t>06</t>
  </si>
  <si>
    <t>9900000015</t>
  </si>
  <si>
    <t>500</t>
  </si>
  <si>
    <t>540</t>
  </si>
  <si>
    <t>13</t>
  </si>
  <si>
    <t>9900000020</t>
  </si>
  <si>
    <t>03</t>
  </si>
  <si>
    <t>9900000029</t>
  </si>
  <si>
    <t>10</t>
  </si>
  <si>
    <t>9900000031</t>
  </si>
  <si>
    <t>09</t>
  </si>
  <si>
    <t>05</t>
  </si>
  <si>
    <t>9900000905</t>
  </si>
  <si>
    <t>9900001001</t>
  </si>
  <si>
    <t>9900001101</t>
  </si>
  <si>
    <t>9900001105</t>
  </si>
  <si>
    <t>08</t>
  </si>
  <si>
    <t>9900000611</t>
  </si>
  <si>
    <t>110</t>
  </si>
  <si>
    <t>9900001301</t>
  </si>
  <si>
    <t>300</t>
  </si>
  <si>
    <t>310</t>
  </si>
  <si>
    <t>99</t>
  </si>
  <si>
    <t>9900009999</t>
  </si>
  <si>
    <t>900</t>
  </si>
  <si>
    <t>990</t>
  </si>
  <si>
    <t>тыс. руб.</t>
  </si>
  <si>
    <t>Решение вопросов в сфере административных правонарушений</t>
  </si>
  <si>
    <t>Обеспечение сбалансированности местных бюджетов</t>
  </si>
  <si>
    <t>Осуществление первичного воинского учета органами местного самоуправления поселений</t>
  </si>
  <si>
    <t>Закупка товаров, работ и услуг для обеспечения государственных (муниципальных) нужд</t>
  </si>
  <si>
    <t>9900051180</t>
  </si>
  <si>
    <t>Сумма на 2027  год</t>
  </si>
  <si>
    <t>990009Д110</t>
  </si>
  <si>
    <t>Проведение профилактичеких мероприятий в области безопасности дорожного жвижения</t>
  </si>
  <si>
    <t>990009Д910</t>
  </si>
  <si>
    <t>Приложение 4                                                                                        к решению сессии Совета депутатов Нижнеурюмского сельсовета Здвинского района Новосибирской области  "О бюджете Нижнеурюмского сельсовета Здвинского района Новосибирской области на 2025 год и плановый период 2026 и 2027 годов"</t>
  </si>
  <si>
    <t xml:space="preserve">Ведомственная структура расходов бюджета Нижнеурюмского сельсовета Здвинского района Новосибирской области  расходов бюджета поселения  Нижнеурюмского сельсовета Здвинского района Новосибирской области  на очередной финансовый 2025 год и плановый период 2026 и 2027 годов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</t>
  </si>
  <si>
    <t>администрация Нижнеурюмского сельсовета Здвинского района Новосибирской области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</si>
</sst>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\.00\.0"/>
    <numFmt numFmtId="166" formatCode="000;[Red]\-000;&quot;&quot;"/>
    <numFmt numFmtId="167" formatCode="00;[Red]\-00;&quot;&quot;"/>
    <numFmt numFmtId="168" formatCode="000"/>
    <numFmt numFmtId="169" formatCode="0.0"/>
  </numFmts>
  <fonts count="12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7" xfId="0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alignment horizontal="right" vertical="center"/>
      <protection hidden="1"/>
    </xf>
    <xf numFmtId="168" fontId="2" fillId="0" borderId="3" xfId="0" applyNumberFormat="1" applyFont="1" applyFill="1" applyBorder="1" applyAlignment="1" applyProtection="1">
      <protection hidden="1"/>
    </xf>
    <xf numFmtId="168" fontId="2" fillId="0" borderId="4" xfId="0" applyNumberFormat="1" applyFont="1" applyFill="1" applyBorder="1" applyAlignment="1" applyProtection="1">
      <protection hidden="1"/>
    </xf>
    <xf numFmtId="0" fontId="0" fillId="0" borderId="12" xfId="0" applyNumberFormat="1" applyFont="1" applyFill="1" applyBorder="1" applyAlignment="1" applyProtection="1">
      <protection hidden="1"/>
    </xf>
    <xf numFmtId="168" fontId="1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6" fontId="2" fillId="0" borderId="3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8" fillId="0" borderId="0" xfId="0" applyFont="1" applyFill="1" applyAlignment="1" applyProtection="1">
      <alignment wrapText="1"/>
      <protection hidden="1"/>
    </xf>
    <xf numFmtId="0" fontId="8" fillId="0" borderId="0" xfId="0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justify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vertical="justify" wrapText="1"/>
    </xf>
    <xf numFmtId="0" fontId="1" fillId="2" borderId="2" xfId="0" applyFont="1" applyFill="1" applyBorder="1" applyAlignment="1">
      <alignment vertical="justify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9" fontId="1" fillId="0" borderId="9" xfId="0" applyNumberFormat="1" applyFont="1" applyFill="1" applyBorder="1" applyAlignment="1">
      <alignment horizontal="center" vertical="center" wrapText="1"/>
    </xf>
    <xf numFmtId="165" fontId="2" fillId="0" borderId="14" xfId="0" applyNumberFormat="1" applyFont="1" applyFill="1" applyBorder="1" applyAlignment="1" applyProtection="1">
      <alignment horizontal="right" vertical="center"/>
      <protection hidden="1"/>
    </xf>
    <xf numFmtId="49" fontId="1" fillId="2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alignment horizontal="center" vertical="center"/>
      <protection hidden="1"/>
    </xf>
    <xf numFmtId="166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1" fillId="2" borderId="3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right" vertical="center"/>
      <protection hidden="1"/>
    </xf>
    <xf numFmtId="49" fontId="2" fillId="2" borderId="2" xfId="0" applyNumberFormat="1" applyFont="1" applyFill="1" applyBorder="1" applyAlignment="1">
      <alignment horizontal="center" vertical="center"/>
    </xf>
    <xf numFmtId="169" fontId="2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169" fontId="2" fillId="2" borderId="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9" fontId="1" fillId="0" borderId="3" xfId="0" applyNumberFormat="1" applyFont="1" applyFill="1" applyBorder="1" applyAlignment="1">
      <alignment horizontal="center" vertical="center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166" fontId="1" fillId="0" borderId="0" xfId="0" applyNumberFormat="1" applyFont="1" applyFill="1" applyBorder="1" applyAlignment="1" applyProtection="1">
      <alignment horizontal="center" vertical="center"/>
      <protection hidden="1"/>
    </xf>
    <xf numFmtId="169" fontId="7" fillId="0" borderId="0" xfId="0" applyNumberFormat="1" applyFont="1"/>
    <xf numFmtId="169" fontId="1" fillId="0" borderId="10" xfId="0" applyNumberFormat="1" applyFont="1" applyFill="1" applyBorder="1" applyAlignment="1">
      <alignment horizontal="center" vertical="center" wrapText="1"/>
    </xf>
    <xf numFmtId="169" fontId="1" fillId="2" borderId="2" xfId="0" applyNumberFormat="1" applyFont="1" applyFill="1" applyBorder="1" applyAlignment="1">
      <alignment horizontal="center" vertical="center"/>
    </xf>
    <xf numFmtId="169" fontId="2" fillId="2" borderId="2" xfId="0" applyNumberFormat="1" applyFont="1" applyFill="1" applyBorder="1" applyAlignment="1">
      <alignment horizontal="center" vertical="center"/>
    </xf>
    <xf numFmtId="0" fontId="0" fillId="0" borderId="0" xfId="0" applyBorder="1"/>
    <xf numFmtId="168" fontId="2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15" xfId="0" applyBorder="1"/>
    <xf numFmtId="169" fontId="1" fillId="0" borderId="2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168" fontId="1" fillId="0" borderId="10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168" fontId="1" fillId="0" borderId="2" xfId="0" applyNumberFormat="1" applyFont="1" applyFill="1" applyBorder="1" applyAlignment="1" applyProtection="1">
      <alignment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17"/>
  <sheetViews>
    <sheetView tabSelected="1" view="pageBreakPreview" topLeftCell="A103" zoomScale="75" zoomScaleSheetLayoutView="75" workbookViewId="0">
      <selection activeCell="AA53" sqref="AA53"/>
    </sheetView>
  </sheetViews>
  <sheetFormatPr defaultColWidth="9.33203125" defaultRowHeight="13.2"/>
  <cols>
    <col min="1" max="1" width="1.5546875" customWidth="1"/>
    <col min="2" max="14" width="0" hidden="1" customWidth="1"/>
    <col min="15" max="15" width="49.5546875" style="27" customWidth="1"/>
    <col min="16" max="16" width="8.44140625" style="27" customWidth="1"/>
    <col min="17" max="17" width="6.6640625" style="27" customWidth="1"/>
    <col min="18" max="18" width="5.6640625" style="27" customWidth="1"/>
    <col min="19" max="19" width="0" style="27" hidden="1" customWidth="1"/>
    <col min="20" max="20" width="19.6640625" style="27" customWidth="1"/>
    <col min="21" max="21" width="6" style="27" customWidth="1"/>
    <col min="22" max="23" width="0" style="27" hidden="1" customWidth="1"/>
    <col min="24" max="24" width="18.5546875" style="27" customWidth="1"/>
    <col min="25" max="25" width="0" style="27" hidden="1" customWidth="1"/>
    <col min="26" max="27" width="18.5546875" style="27" customWidth="1"/>
    <col min="28" max="31" width="0" hidden="1" customWidth="1"/>
    <col min="32" max="32" width="8" customWidth="1"/>
    <col min="33" max="33" width="0" hidden="1" customWidth="1"/>
    <col min="34" max="256" width="9.33203125" customWidth="1"/>
  </cols>
  <sheetData>
    <row r="1" spans="1:33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5"/>
      <c r="P1" s="25"/>
      <c r="Q1" s="25"/>
      <c r="R1" s="25"/>
      <c r="S1" s="25"/>
      <c r="T1" s="25"/>
      <c r="U1" s="25"/>
      <c r="V1" s="25"/>
      <c r="W1" s="25"/>
      <c r="X1" s="74" t="s">
        <v>120</v>
      </c>
      <c r="Y1" s="74"/>
      <c r="Z1" s="74"/>
      <c r="AA1" s="74"/>
      <c r="AB1" s="74"/>
      <c r="AC1" s="1"/>
      <c r="AD1" s="1"/>
      <c r="AE1" s="1"/>
      <c r="AF1" s="1"/>
      <c r="AG1" s="1"/>
    </row>
    <row r="2" spans="1:33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5"/>
      <c r="P2" s="25"/>
      <c r="Q2" s="25"/>
      <c r="R2" s="25"/>
      <c r="S2" s="25"/>
      <c r="T2" s="25"/>
      <c r="U2" s="25"/>
      <c r="V2" s="25" t="s">
        <v>17</v>
      </c>
      <c r="W2" s="25"/>
      <c r="X2" s="74"/>
      <c r="Y2" s="74"/>
      <c r="Z2" s="74"/>
      <c r="AA2" s="74"/>
      <c r="AB2" s="74"/>
      <c r="AC2" s="1"/>
      <c r="AD2" s="1"/>
      <c r="AE2" s="1"/>
      <c r="AF2" s="1"/>
      <c r="AG2" s="1"/>
    </row>
    <row r="3" spans="1:33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5"/>
      <c r="P3" s="25"/>
      <c r="Q3" s="25"/>
      <c r="R3" s="25"/>
      <c r="S3" s="25"/>
      <c r="T3" s="25"/>
      <c r="U3" s="25"/>
      <c r="V3" s="25"/>
      <c r="W3" s="25"/>
      <c r="X3" s="74"/>
      <c r="Y3" s="74"/>
      <c r="Z3" s="74"/>
      <c r="AA3" s="74"/>
      <c r="AB3" s="74"/>
      <c r="AC3" s="1"/>
      <c r="AD3" s="1"/>
      <c r="AE3" s="1"/>
      <c r="AF3" s="1"/>
      <c r="AG3" s="1"/>
    </row>
    <row r="4" spans="1:33" ht="51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5"/>
      <c r="P4" s="25"/>
      <c r="Q4" s="25"/>
      <c r="R4" s="25"/>
      <c r="S4" s="25"/>
      <c r="T4" s="25"/>
      <c r="U4" s="25"/>
      <c r="V4" s="25"/>
      <c r="W4" s="25"/>
      <c r="X4" s="74"/>
      <c r="Y4" s="74"/>
      <c r="Z4" s="74"/>
      <c r="AA4" s="74"/>
      <c r="AB4" s="74"/>
      <c r="AC4" s="1"/>
      <c r="AD4" s="1"/>
      <c r="AE4" s="1"/>
      <c r="AF4" s="1"/>
      <c r="AG4" s="1"/>
    </row>
    <row r="5" spans="1:3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5"/>
      <c r="P5" s="25"/>
      <c r="Q5" s="25"/>
      <c r="R5" s="25"/>
      <c r="S5" s="25"/>
      <c r="T5" s="25"/>
      <c r="U5" s="25"/>
      <c r="V5" s="25"/>
      <c r="W5" s="25"/>
      <c r="X5" s="25"/>
      <c r="Y5" s="26"/>
      <c r="Z5" s="26"/>
      <c r="AA5" s="26"/>
      <c r="AB5" s="1"/>
      <c r="AC5" s="1"/>
      <c r="AD5" s="1"/>
      <c r="AE5" s="1"/>
      <c r="AF5" s="1"/>
      <c r="AG5" s="1"/>
    </row>
    <row r="6" spans="1:33" s="30" customFormat="1" ht="72.599999999999994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79" t="s">
        <v>121</v>
      </c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29"/>
      <c r="AC6" s="29"/>
      <c r="AD6" s="29"/>
      <c r="AE6" s="29"/>
      <c r="AF6" s="29"/>
      <c r="AG6" s="29"/>
    </row>
    <row r="7" spans="1:33" ht="6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26"/>
      <c r="AA7" s="26"/>
      <c r="AB7" s="1"/>
      <c r="AC7" s="1"/>
      <c r="AD7" s="1"/>
      <c r="AE7" s="1"/>
      <c r="AF7" s="1"/>
      <c r="AG7" s="1"/>
    </row>
    <row r="8" spans="1:33" ht="12.75" customHeight="1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5"/>
      <c r="P8" s="25"/>
      <c r="Q8" s="25"/>
      <c r="R8" s="25"/>
      <c r="S8" s="25"/>
      <c r="T8" s="25"/>
      <c r="U8" s="25"/>
      <c r="V8" s="25"/>
      <c r="W8" s="25"/>
      <c r="X8" s="21"/>
      <c r="Y8" s="21"/>
      <c r="Z8" s="21"/>
      <c r="AA8" s="21" t="s">
        <v>110</v>
      </c>
      <c r="AB8" s="3"/>
      <c r="AC8" s="1"/>
      <c r="AD8" s="1"/>
      <c r="AE8" s="1"/>
      <c r="AF8" s="1"/>
      <c r="AG8" s="1"/>
    </row>
    <row r="9" spans="1:33" ht="18.75" customHeight="1" thickBot="1">
      <c r="A9" s="3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78" t="s">
        <v>16</v>
      </c>
      <c r="P9" s="78" t="s">
        <v>15</v>
      </c>
      <c r="Q9" s="78" t="s">
        <v>14</v>
      </c>
      <c r="R9" s="78" t="s">
        <v>13</v>
      </c>
      <c r="S9" s="78"/>
      <c r="T9" s="78" t="s">
        <v>12</v>
      </c>
      <c r="U9" s="78" t="s">
        <v>11</v>
      </c>
      <c r="V9" s="78" t="s">
        <v>1</v>
      </c>
      <c r="W9" s="80" t="s">
        <v>10</v>
      </c>
      <c r="X9" s="81" t="s">
        <v>18</v>
      </c>
      <c r="Y9" s="20"/>
      <c r="Z9" s="81" t="s">
        <v>19</v>
      </c>
      <c r="AA9" s="81" t="s">
        <v>116</v>
      </c>
      <c r="AB9" s="3"/>
      <c r="AC9" s="4"/>
      <c r="AD9" s="1"/>
      <c r="AE9" s="1"/>
      <c r="AF9" s="1"/>
      <c r="AG9" s="1"/>
    </row>
    <row r="10" spans="1:33" ht="18" customHeight="1" thickBot="1">
      <c r="A10" s="3"/>
      <c r="B10" s="19" t="s">
        <v>9</v>
      </c>
      <c r="C10" s="18"/>
      <c r="D10" s="18" t="s">
        <v>8</v>
      </c>
      <c r="E10" s="18"/>
      <c r="F10" s="18"/>
      <c r="G10" s="18"/>
      <c r="H10" s="18"/>
      <c r="I10" s="18"/>
      <c r="J10" s="19"/>
      <c r="K10" s="18"/>
      <c r="L10" s="18"/>
      <c r="M10" s="18"/>
      <c r="N10" s="18"/>
      <c r="O10" s="78"/>
      <c r="P10" s="78"/>
      <c r="Q10" s="78"/>
      <c r="R10" s="78"/>
      <c r="S10" s="78"/>
      <c r="T10" s="78"/>
      <c r="U10" s="78"/>
      <c r="V10" s="78" t="s">
        <v>7</v>
      </c>
      <c r="W10" s="80"/>
      <c r="X10" s="81"/>
      <c r="Y10" s="17" t="s">
        <v>6</v>
      </c>
      <c r="Z10" s="81"/>
      <c r="AA10" s="81"/>
      <c r="AB10" s="11"/>
      <c r="AC10" s="11"/>
      <c r="AD10" s="11"/>
      <c r="AE10" s="11"/>
      <c r="AF10" s="4"/>
      <c r="AG10" s="1"/>
    </row>
    <row r="11" spans="1:33" ht="15" customHeight="1" thickBot="1">
      <c r="A11" s="3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2">
        <v>1</v>
      </c>
      <c r="P11" s="15">
        <v>2</v>
      </c>
      <c r="Q11" s="12">
        <v>3</v>
      </c>
      <c r="R11" s="12">
        <v>4</v>
      </c>
      <c r="S11" s="12"/>
      <c r="T11" s="12">
        <v>5</v>
      </c>
      <c r="U11" s="12">
        <v>6</v>
      </c>
      <c r="V11" s="12"/>
      <c r="W11" s="14"/>
      <c r="X11" s="12">
        <v>7</v>
      </c>
      <c r="Y11" s="13"/>
      <c r="Z11" s="12">
        <v>8</v>
      </c>
      <c r="AA11" s="12">
        <v>9</v>
      </c>
      <c r="AB11" s="11"/>
      <c r="AC11" s="11"/>
      <c r="AD11" s="11"/>
      <c r="AE11" s="11"/>
      <c r="AF11" s="4"/>
      <c r="AG11" s="1"/>
    </row>
    <row r="12" spans="1:33" ht="43.5" customHeight="1">
      <c r="A12" s="9"/>
      <c r="B12" s="75" t="s">
        <v>5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8">
        <v>9999</v>
      </c>
      <c r="N12" s="7"/>
      <c r="O12" s="31" t="s">
        <v>122</v>
      </c>
      <c r="P12" s="10">
        <v>614</v>
      </c>
      <c r="Q12" s="42"/>
      <c r="R12" s="42"/>
      <c r="S12" s="22"/>
      <c r="T12" s="43"/>
      <c r="U12" s="44"/>
      <c r="V12" s="23"/>
      <c r="W12" s="24"/>
      <c r="X12" s="45">
        <f>X116</f>
        <v>10516.000000000002</v>
      </c>
      <c r="Y12" s="46"/>
      <c r="Z12" s="45">
        <f>Z116</f>
        <v>3900.0999999999995</v>
      </c>
      <c r="AA12" s="67">
        <f>AA116</f>
        <v>4152.8</v>
      </c>
      <c r="AB12" s="6" t="s">
        <v>0</v>
      </c>
      <c r="AC12" s="76"/>
      <c r="AD12" s="76"/>
      <c r="AE12" s="76"/>
      <c r="AF12" s="3"/>
      <c r="AG12" s="1"/>
    </row>
    <row r="13" spans="1:33" ht="28.5" customHeight="1">
      <c r="A13" s="9"/>
      <c r="B13" s="75" t="s">
        <v>4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8">
        <v>113</v>
      </c>
      <c r="N13" s="7"/>
      <c r="O13" s="32" t="s">
        <v>4</v>
      </c>
      <c r="P13" s="10">
        <v>614</v>
      </c>
      <c r="Q13" s="47" t="s">
        <v>70</v>
      </c>
      <c r="R13" s="47"/>
      <c r="S13" s="48"/>
      <c r="T13" s="47"/>
      <c r="U13" s="47"/>
      <c r="V13" s="49"/>
      <c r="W13" s="50"/>
      <c r="X13" s="51">
        <f>X14+X19+X37+X32</f>
        <v>3437.7</v>
      </c>
      <c r="Y13" s="52"/>
      <c r="Z13" s="51">
        <f>Z14+Z19+Z37+Z32</f>
        <v>37.1</v>
      </c>
      <c r="AA13" s="68">
        <f>AA14+AA19+AA37+AA32</f>
        <v>37.1</v>
      </c>
      <c r="AB13" s="6" t="s">
        <v>0</v>
      </c>
      <c r="AC13" s="76"/>
      <c r="AD13" s="76"/>
      <c r="AE13" s="76"/>
      <c r="AF13" s="3"/>
      <c r="AG13" s="1"/>
    </row>
    <row r="14" spans="1:33" ht="43.5" customHeight="1">
      <c r="A14" s="9"/>
      <c r="B14" s="77" t="s">
        <v>3</v>
      </c>
      <c r="C14" s="77"/>
      <c r="D14" s="77"/>
      <c r="E14" s="75"/>
      <c r="F14" s="75"/>
      <c r="G14" s="75"/>
      <c r="H14" s="75"/>
      <c r="I14" s="75"/>
      <c r="J14" s="75"/>
      <c r="K14" s="75"/>
      <c r="L14" s="75"/>
      <c r="M14" s="8">
        <v>102</v>
      </c>
      <c r="N14" s="7"/>
      <c r="O14" s="32" t="s">
        <v>3</v>
      </c>
      <c r="P14" s="10">
        <v>614</v>
      </c>
      <c r="Q14" s="47" t="s">
        <v>70</v>
      </c>
      <c r="R14" s="47" t="s">
        <v>71</v>
      </c>
      <c r="S14" s="48"/>
      <c r="T14" s="47"/>
      <c r="U14" s="47"/>
      <c r="V14" s="49"/>
      <c r="W14" s="50"/>
      <c r="X14" s="51">
        <f>X15</f>
        <v>1322.6</v>
      </c>
      <c r="Y14" s="52"/>
      <c r="Z14" s="51">
        <f t="shared" ref="Z14:AA17" si="0">Z15</f>
        <v>0</v>
      </c>
      <c r="AA14" s="68">
        <f t="shared" si="0"/>
        <v>0</v>
      </c>
      <c r="AB14" s="6" t="s">
        <v>2</v>
      </c>
      <c r="AC14" s="76"/>
      <c r="AD14" s="76"/>
      <c r="AE14" s="76"/>
      <c r="AF14" s="3"/>
      <c r="AG14" s="1"/>
    </row>
    <row r="15" spans="1:33" ht="20.100000000000001" customHeight="1">
      <c r="O15" s="32" t="s">
        <v>20</v>
      </c>
      <c r="P15" s="10">
        <v>614</v>
      </c>
      <c r="Q15" s="47" t="s">
        <v>70</v>
      </c>
      <c r="R15" s="47" t="s">
        <v>71</v>
      </c>
      <c r="S15" s="48"/>
      <c r="T15" s="47" t="s">
        <v>72</v>
      </c>
      <c r="U15" s="47"/>
      <c r="V15" s="49"/>
      <c r="W15" s="50"/>
      <c r="X15" s="51">
        <f>X16</f>
        <v>1322.6</v>
      </c>
      <c r="Y15" s="52"/>
      <c r="Z15" s="51">
        <f t="shared" si="0"/>
        <v>0</v>
      </c>
      <c r="AA15" s="68">
        <f t="shared" si="0"/>
        <v>0</v>
      </c>
    </row>
    <row r="16" spans="1:33" ht="26.1" customHeight="1">
      <c r="O16" s="32" t="s">
        <v>21</v>
      </c>
      <c r="P16" s="10">
        <v>614</v>
      </c>
      <c r="Q16" s="47" t="s">
        <v>70</v>
      </c>
      <c r="R16" s="47" t="s">
        <v>71</v>
      </c>
      <c r="S16" s="48"/>
      <c r="T16" s="47" t="s">
        <v>73</v>
      </c>
      <c r="U16" s="47"/>
      <c r="V16" s="49"/>
      <c r="W16" s="50"/>
      <c r="X16" s="51">
        <f>X17</f>
        <v>1322.6</v>
      </c>
      <c r="Y16" s="52"/>
      <c r="Z16" s="51">
        <f t="shared" si="0"/>
        <v>0</v>
      </c>
      <c r="AA16" s="68">
        <f t="shared" si="0"/>
        <v>0</v>
      </c>
    </row>
    <row r="17" spans="15:27" ht="78">
      <c r="O17" s="33" t="s">
        <v>22</v>
      </c>
      <c r="P17" s="62">
        <v>614</v>
      </c>
      <c r="Q17" s="53" t="s">
        <v>70</v>
      </c>
      <c r="R17" s="53" t="s">
        <v>71</v>
      </c>
      <c r="S17" s="48"/>
      <c r="T17" s="53" t="s">
        <v>73</v>
      </c>
      <c r="U17" s="53" t="s">
        <v>74</v>
      </c>
      <c r="V17" s="49"/>
      <c r="W17" s="50"/>
      <c r="X17" s="54">
        <f>X18</f>
        <v>1322.6</v>
      </c>
      <c r="Y17" s="52"/>
      <c r="Z17" s="54">
        <f t="shared" si="0"/>
        <v>0</v>
      </c>
      <c r="AA17" s="69">
        <f t="shared" si="0"/>
        <v>0</v>
      </c>
    </row>
    <row r="18" spans="15:27" ht="31.2">
      <c r="O18" s="34" t="s">
        <v>23</v>
      </c>
      <c r="P18" s="62">
        <v>614</v>
      </c>
      <c r="Q18" s="53" t="s">
        <v>70</v>
      </c>
      <c r="R18" s="53" t="s">
        <v>71</v>
      </c>
      <c r="S18" s="48"/>
      <c r="T18" s="53" t="s">
        <v>73</v>
      </c>
      <c r="U18" s="53" t="s">
        <v>75</v>
      </c>
      <c r="V18" s="49"/>
      <c r="W18" s="50"/>
      <c r="X18" s="54">
        <v>1322.6</v>
      </c>
      <c r="Y18" s="52"/>
      <c r="Z18" s="54">
        <v>0</v>
      </c>
      <c r="AA18" s="69">
        <v>0</v>
      </c>
    </row>
    <row r="19" spans="15:27" ht="78">
      <c r="O19" s="32" t="s">
        <v>24</v>
      </c>
      <c r="P19" s="10">
        <v>614</v>
      </c>
      <c r="Q19" s="47" t="s">
        <v>70</v>
      </c>
      <c r="R19" s="47" t="s">
        <v>76</v>
      </c>
      <c r="S19" s="48"/>
      <c r="T19" s="47"/>
      <c r="U19" s="47"/>
      <c r="V19" s="49"/>
      <c r="W19" s="50"/>
      <c r="X19" s="51">
        <f>X20</f>
        <v>2078.1</v>
      </c>
      <c r="Y19" s="52"/>
      <c r="Z19" s="51">
        <f>Z20</f>
        <v>0.1</v>
      </c>
      <c r="AA19" s="68">
        <f>AA20</f>
        <v>0.1</v>
      </c>
    </row>
    <row r="20" spans="15:27" ht="31.2">
      <c r="O20" s="32" t="s">
        <v>20</v>
      </c>
      <c r="P20" s="10">
        <v>614</v>
      </c>
      <c r="Q20" s="47" t="s">
        <v>70</v>
      </c>
      <c r="R20" s="47" t="s">
        <v>76</v>
      </c>
      <c r="S20" s="48"/>
      <c r="T20" s="47" t="s">
        <v>72</v>
      </c>
      <c r="U20" s="47"/>
      <c r="V20" s="49"/>
      <c r="W20" s="50"/>
      <c r="X20" s="51">
        <f>X21+X29+X26</f>
        <v>2078.1</v>
      </c>
      <c r="Y20" s="52"/>
      <c r="Z20" s="51">
        <f>Z21+Z29+Z26</f>
        <v>0.1</v>
      </c>
      <c r="AA20" s="68">
        <f>AA21+AA29+AA26</f>
        <v>0.1</v>
      </c>
    </row>
    <row r="21" spans="15:27" ht="31.2">
      <c r="O21" s="32" t="s">
        <v>25</v>
      </c>
      <c r="P21" s="10">
        <v>614</v>
      </c>
      <c r="Q21" s="47" t="s">
        <v>70</v>
      </c>
      <c r="R21" s="47" t="s">
        <v>76</v>
      </c>
      <c r="S21" s="48"/>
      <c r="T21" s="47" t="s">
        <v>77</v>
      </c>
      <c r="U21" s="47"/>
      <c r="V21" s="49"/>
      <c r="W21" s="50"/>
      <c r="X21" s="51">
        <f>X22+X24</f>
        <v>358.6</v>
      </c>
      <c r="Y21" s="51">
        <f t="shared" ref="Y21:AA21" si="1">Y22+Y24</f>
        <v>0</v>
      </c>
      <c r="Z21" s="51">
        <f t="shared" si="1"/>
        <v>0</v>
      </c>
      <c r="AA21" s="51">
        <f t="shared" si="1"/>
        <v>0</v>
      </c>
    </row>
    <row r="22" spans="15:27" ht="31.2">
      <c r="O22" s="35" t="s">
        <v>27</v>
      </c>
      <c r="P22" s="62">
        <v>614</v>
      </c>
      <c r="Q22" s="53" t="s">
        <v>70</v>
      </c>
      <c r="R22" s="53" t="s">
        <v>76</v>
      </c>
      <c r="S22" s="48"/>
      <c r="T22" s="53" t="s">
        <v>77</v>
      </c>
      <c r="U22" s="53" t="s">
        <v>78</v>
      </c>
      <c r="V22" s="49"/>
      <c r="W22" s="50"/>
      <c r="X22" s="54">
        <f>X23</f>
        <v>340.6</v>
      </c>
      <c r="Y22" s="54">
        <f t="shared" ref="Y22:AA22" si="2">Y23</f>
        <v>0</v>
      </c>
      <c r="Z22" s="54">
        <f t="shared" si="2"/>
        <v>0</v>
      </c>
      <c r="AA22" s="69">
        <f t="shared" si="2"/>
        <v>0</v>
      </c>
    </row>
    <row r="23" spans="15:27" ht="46.8">
      <c r="O23" s="35" t="s">
        <v>28</v>
      </c>
      <c r="P23" s="62">
        <v>614</v>
      </c>
      <c r="Q23" s="53" t="s">
        <v>70</v>
      </c>
      <c r="R23" s="53" t="s">
        <v>76</v>
      </c>
      <c r="S23" s="48"/>
      <c r="T23" s="53" t="s">
        <v>77</v>
      </c>
      <c r="U23" s="53" t="s">
        <v>79</v>
      </c>
      <c r="V23" s="49"/>
      <c r="W23" s="50"/>
      <c r="X23" s="54">
        <v>340.6</v>
      </c>
      <c r="Y23" s="52"/>
      <c r="Z23" s="54">
        <v>0</v>
      </c>
      <c r="AA23" s="69">
        <v>0</v>
      </c>
    </row>
    <row r="24" spans="15:27" ht="15.6">
      <c r="O24" s="35" t="s">
        <v>29</v>
      </c>
      <c r="P24" s="62">
        <v>614</v>
      </c>
      <c r="Q24" s="53" t="s">
        <v>70</v>
      </c>
      <c r="R24" s="53" t="s">
        <v>76</v>
      </c>
      <c r="S24" s="48"/>
      <c r="T24" s="53" t="s">
        <v>77</v>
      </c>
      <c r="U24" s="53" t="s">
        <v>80</v>
      </c>
      <c r="V24" s="49"/>
      <c r="W24" s="50"/>
      <c r="X24" s="54">
        <f>X25</f>
        <v>18</v>
      </c>
      <c r="Y24" s="54">
        <f t="shared" ref="Y24:AA24" si="3">Y25</f>
        <v>0</v>
      </c>
      <c r="Z24" s="54">
        <f t="shared" si="3"/>
        <v>0</v>
      </c>
      <c r="AA24" s="69">
        <f t="shared" si="3"/>
        <v>0</v>
      </c>
    </row>
    <row r="25" spans="15:27" ht="15.6">
      <c r="O25" s="36" t="s">
        <v>30</v>
      </c>
      <c r="P25" s="62">
        <v>614</v>
      </c>
      <c r="Q25" s="53" t="s">
        <v>70</v>
      </c>
      <c r="R25" s="53" t="s">
        <v>76</v>
      </c>
      <c r="S25" s="48"/>
      <c r="T25" s="53" t="s">
        <v>77</v>
      </c>
      <c r="U25" s="53" t="s">
        <v>81</v>
      </c>
      <c r="V25" s="49"/>
      <c r="W25" s="50"/>
      <c r="X25" s="54">
        <v>18</v>
      </c>
      <c r="Y25" s="52"/>
      <c r="Z25" s="54">
        <v>0</v>
      </c>
      <c r="AA25" s="69">
        <v>0</v>
      </c>
    </row>
    <row r="26" spans="15:27" ht="31.2">
      <c r="O26" s="37" t="s">
        <v>111</v>
      </c>
      <c r="P26" s="10">
        <v>614</v>
      </c>
      <c r="Q26" s="47" t="s">
        <v>70</v>
      </c>
      <c r="R26" s="47" t="s">
        <v>76</v>
      </c>
      <c r="S26" s="48"/>
      <c r="T26" s="47" t="s">
        <v>82</v>
      </c>
      <c r="U26" s="47"/>
      <c r="V26" s="49"/>
      <c r="W26" s="50"/>
      <c r="X26" s="51">
        <f t="shared" ref="X26:AA27" si="4">X27</f>
        <v>0.1</v>
      </c>
      <c r="Y26" s="52"/>
      <c r="Z26" s="51">
        <f t="shared" si="4"/>
        <v>0.1</v>
      </c>
      <c r="AA26" s="68">
        <f t="shared" si="4"/>
        <v>0.1</v>
      </c>
    </row>
    <row r="27" spans="15:27" ht="31.2">
      <c r="O27" s="35" t="s">
        <v>31</v>
      </c>
      <c r="P27" s="62">
        <v>614</v>
      </c>
      <c r="Q27" s="53" t="s">
        <v>70</v>
      </c>
      <c r="R27" s="53" t="s">
        <v>76</v>
      </c>
      <c r="S27" s="48"/>
      <c r="T27" s="53" t="s">
        <v>82</v>
      </c>
      <c r="U27" s="53" t="s">
        <v>78</v>
      </c>
      <c r="V27" s="49"/>
      <c r="W27" s="50"/>
      <c r="X27" s="54">
        <f t="shared" si="4"/>
        <v>0.1</v>
      </c>
      <c r="Y27" s="52"/>
      <c r="Z27" s="54">
        <f t="shared" si="4"/>
        <v>0.1</v>
      </c>
      <c r="AA27" s="69">
        <f t="shared" si="4"/>
        <v>0.1</v>
      </c>
    </row>
    <row r="28" spans="15:27" ht="46.8">
      <c r="O28" s="35" t="s">
        <v>28</v>
      </c>
      <c r="P28" s="62">
        <v>614</v>
      </c>
      <c r="Q28" s="53" t="s">
        <v>70</v>
      </c>
      <c r="R28" s="53" t="s">
        <v>76</v>
      </c>
      <c r="S28" s="48"/>
      <c r="T28" s="53" t="s">
        <v>82</v>
      </c>
      <c r="U28" s="53" t="s">
        <v>79</v>
      </c>
      <c r="V28" s="49"/>
      <c r="W28" s="50"/>
      <c r="X28" s="54">
        <v>0.1</v>
      </c>
      <c r="Y28" s="52"/>
      <c r="Z28" s="54">
        <v>0.1</v>
      </c>
      <c r="AA28" s="69">
        <v>0.1</v>
      </c>
    </row>
    <row r="29" spans="15:27" ht="31.2">
      <c r="O29" s="32" t="s">
        <v>112</v>
      </c>
      <c r="P29" s="10">
        <v>614</v>
      </c>
      <c r="Q29" s="55" t="s">
        <v>70</v>
      </c>
      <c r="R29" s="55" t="s">
        <v>76</v>
      </c>
      <c r="S29" s="48"/>
      <c r="T29" s="55" t="s">
        <v>83</v>
      </c>
      <c r="U29" s="47"/>
      <c r="V29" s="49"/>
      <c r="W29" s="50"/>
      <c r="X29" s="51">
        <f t="shared" ref="X29:AA30" si="5">X30</f>
        <v>1719.4</v>
      </c>
      <c r="Y29" s="52"/>
      <c r="Z29" s="51">
        <f t="shared" si="5"/>
        <v>0</v>
      </c>
      <c r="AA29" s="68">
        <f t="shared" si="5"/>
        <v>0</v>
      </c>
    </row>
    <row r="30" spans="15:27" ht="78">
      <c r="O30" s="35" t="s">
        <v>32</v>
      </c>
      <c r="P30" s="62">
        <v>614</v>
      </c>
      <c r="Q30" s="56" t="s">
        <v>70</v>
      </c>
      <c r="R30" s="56" t="s">
        <v>76</v>
      </c>
      <c r="S30" s="48"/>
      <c r="T30" s="56" t="s">
        <v>83</v>
      </c>
      <c r="U30" s="53" t="s">
        <v>74</v>
      </c>
      <c r="V30" s="49"/>
      <c r="W30" s="50"/>
      <c r="X30" s="54">
        <f t="shared" si="5"/>
        <v>1719.4</v>
      </c>
      <c r="Y30" s="52"/>
      <c r="Z30" s="54">
        <f t="shared" si="5"/>
        <v>0</v>
      </c>
      <c r="AA30" s="69">
        <f t="shared" si="5"/>
        <v>0</v>
      </c>
    </row>
    <row r="31" spans="15:27" ht="31.2">
      <c r="O31" s="35" t="s">
        <v>26</v>
      </c>
      <c r="P31" s="62">
        <v>614</v>
      </c>
      <c r="Q31" s="56" t="s">
        <v>70</v>
      </c>
      <c r="R31" s="56" t="s">
        <v>76</v>
      </c>
      <c r="S31" s="48"/>
      <c r="T31" s="56" t="s">
        <v>83</v>
      </c>
      <c r="U31" s="53" t="s">
        <v>75</v>
      </c>
      <c r="V31" s="49"/>
      <c r="W31" s="50"/>
      <c r="X31" s="54">
        <v>1719.4</v>
      </c>
      <c r="Y31" s="52"/>
      <c r="Z31" s="54">
        <v>0</v>
      </c>
      <c r="AA31" s="69">
        <v>0</v>
      </c>
    </row>
    <row r="32" spans="15:27" ht="46.8">
      <c r="O32" s="32" t="s">
        <v>33</v>
      </c>
      <c r="P32" s="10">
        <v>614</v>
      </c>
      <c r="Q32" s="47" t="s">
        <v>70</v>
      </c>
      <c r="R32" s="47" t="s">
        <v>84</v>
      </c>
      <c r="S32" s="48"/>
      <c r="T32" s="47"/>
      <c r="U32" s="47"/>
      <c r="V32" s="49"/>
      <c r="W32" s="50"/>
      <c r="X32" s="51">
        <f>X33</f>
        <v>27</v>
      </c>
      <c r="Y32" s="52"/>
      <c r="Z32" s="51">
        <f t="shared" ref="Z32:AA35" si="6">Z33</f>
        <v>27</v>
      </c>
      <c r="AA32" s="68">
        <f t="shared" si="6"/>
        <v>27</v>
      </c>
    </row>
    <row r="33" spans="15:27" ht="31.2">
      <c r="O33" s="32" t="s">
        <v>20</v>
      </c>
      <c r="P33" s="10">
        <v>614</v>
      </c>
      <c r="Q33" s="47" t="s">
        <v>70</v>
      </c>
      <c r="R33" s="47" t="s">
        <v>84</v>
      </c>
      <c r="S33" s="48"/>
      <c r="T33" s="47" t="s">
        <v>72</v>
      </c>
      <c r="U33" s="47"/>
      <c r="V33" s="49"/>
      <c r="W33" s="50"/>
      <c r="X33" s="51">
        <f>X34</f>
        <v>27</v>
      </c>
      <c r="Y33" s="52"/>
      <c r="Z33" s="51">
        <f t="shared" si="6"/>
        <v>27</v>
      </c>
      <c r="AA33" s="68">
        <f t="shared" si="6"/>
        <v>27</v>
      </c>
    </row>
    <row r="34" spans="15:27" ht="31.2">
      <c r="O34" s="32" t="s">
        <v>34</v>
      </c>
      <c r="P34" s="10">
        <v>614</v>
      </c>
      <c r="Q34" s="47" t="s">
        <v>70</v>
      </c>
      <c r="R34" s="47" t="s">
        <v>84</v>
      </c>
      <c r="S34" s="48"/>
      <c r="T34" s="47" t="s">
        <v>85</v>
      </c>
      <c r="U34" s="47"/>
      <c r="V34" s="49"/>
      <c r="W34" s="50"/>
      <c r="X34" s="51">
        <f>X35</f>
        <v>27</v>
      </c>
      <c r="Y34" s="52"/>
      <c r="Z34" s="51">
        <f t="shared" si="6"/>
        <v>27</v>
      </c>
      <c r="AA34" s="68">
        <f t="shared" si="6"/>
        <v>27</v>
      </c>
    </row>
    <row r="35" spans="15:27" ht="15.6">
      <c r="O35" s="35" t="s">
        <v>35</v>
      </c>
      <c r="P35" s="62">
        <v>614</v>
      </c>
      <c r="Q35" s="53" t="s">
        <v>70</v>
      </c>
      <c r="R35" s="53" t="s">
        <v>84</v>
      </c>
      <c r="S35" s="48"/>
      <c r="T35" s="53" t="s">
        <v>85</v>
      </c>
      <c r="U35" s="53" t="s">
        <v>86</v>
      </c>
      <c r="V35" s="49"/>
      <c r="W35" s="50"/>
      <c r="X35" s="54">
        <f>X36</f>
        <v>27</v>
      </c>
      <c r="Y35" s="52"/>
      <c r="Z35" s="54">
        <f t="shared" si="6"/>
        <v>27</v>
      </c>
      <c r="AA35" s="69">
        <f t="shared" si="6"/>
        <v>27</v>
      </c>
    </row>
    <row r="36" spans="15:27" ht="15.6">
      <c r="O36" s="35" t="s">
        <v>36</v>
      </c>
      <c r="P36" s="62">
        <v>614</v>
      </c>
      <c r="Q36" s="53" t="s">
        <v>70</v>
      </c>
      <c r="R36" s="53" t="s">
        <v>84</v>
      </c>
      <c r="S36" s="48"/>
      <c r="T36" s="53" t="s">
        <v>85</v>
      </c>
      <c r="U36" s="53" t="s">
        <v>87</v>
      </c>
      <c r="V36" s="49"/>
      <c r="W36" s="50"/>
      <c r="X36" s="54">
        <v>27</v>
      </c>
      <c r="Y36" s="52"/>
      <c r="Z36" s="54">
        <v>27</v>
      </c>
      <c r="AA36" s="69">
        <v>27</v>
      </c>
    </row>
    <row r="37" spans="15:27" ht="15.6">
      <c r="O37" s="32" t="s">
        <v>37</v>
      </c>
      <c r="P37" s="10">
        <v>614</v>
      </c>
      <c r="Q37" s="47" t="s">
        <v>70</v>
      </c>
      <c r="R37" s="47" t="s">
        <v>88</v>
      </c>
      <c r="S37" s="48"/>
      <c r="T37" s="47"/>
      <c r="U37" s="47"/>
      <c r="V37" s="49"/>
      <c r="W37" s="50"/>
      <c r="X37" s="51">
        <f>X38</f>
        <v>10</v>
      </c>
      <c r="Y37" s="52"/>
      <c r="Z37" s="51">
        <f t="shared" ref="Z37:AA40" si="7">Z38</f>
        <v>10</v>
      </c>
      <c r="AA37" s="68">
        <f t="shared" si="7"/>
        <v>10</v>
      </c>
    </row>
    <row r="38" spans="15:27" ht="31.2">
      <c r="O38" s="32" t="s">
        <v>20</v>
      </c>
      <c r="P38" s="10">
        <v>614</v>
      </c>
      <c r="Q38" s="47" t="s">
        <v>70</v>
      </c>
      <c r="R38" s="47" t="s">
        <v>88</v>
      </c>
      <c r="S38" s="48"/>
      <c r="T38" s="47" t="s">
        <v>72</v>
      </c>
      <c r="U38" s="47"/>
      <c r="V38" s="49"/>
      <c r="W38" s="50"/>
      <c r="X38" s="51">
        <f>X39</f>
        <v>10</v>
      </c>
      <c r="Y38" s="52"/>
      <c r="Z38" s="51">
        <f t="shared" si="7"/>
        <v>10</v>
      </c>
      <c r="AA38" s="68">
        <f t="shared" si="7"/>
        <v>10</v>
      </c>
    </row>
    <row r="39" spans="15:27" ht="31.2">
      <c r="O39" s="32" t="s">
        <v>38</v>
      </c>
      <c r="P39" s="10">
        <v>614</v>
      </c>
      <c r="Q39" s="47" t="s">
        <v>70</v>
      </c>
      <c r="R39" s="47" t="s">
        <v>88</v>
      </c>
      <c r="S39" s="48"/>
      <c r="T39" s="47" t="s">
        <v>89</v>
      </c>
      <c r="U39" s="47"/>
      <c r="V39" s="49"/>
      <c r="W39" s="50"/>
      <c r="X39" s="51">
        <f>X40</f>
        <v>10</v>
      </c>
      <c r="Y39" s="52"/>
      <c r="Z39" s="51">
        <f>Z40</f>
        <v>10</v>
      </c>
      <c r="AA39" s="68">
        <f>AA40</f>
        <v>10</v>
      </c>
    </row>
    <row r="40" spans="15:27" ht="15.6">
      <c r="O40" s="35" t="s">
        <v>29</v>
      </c>
      <c r="P40" s="62">
        <v>614</v>
      </c>
      <c r="Q40" s="53" t="s">
        <v>70</v>
      </c>
      <c r="R40" s="53" t="s">
        <v>88</v>
      </c>
      <c r="S40" s="48"/>
      <c r="T40" s="53" t="s">
        <v>89</v>
      </c>
      <c r="U40" s="53" t="s">
        <v>80</v>
      </c>
      <c r="V40" s="49"/>
      <c r="W40" s="50"/>
      <c r="X40" s="54">
        <f>X41</f>
        <v>10</v>
      </c>
      <c r="Y40" s="52"/>
      <c r="Z40" s="54">
        <f t="shared" si="7"/>
        <v>10</v>
      </c>
      <c r="AA40" s="69">
        <f t="shared" si="7"/>
        <v>10</v>
      </c>
    </row>
    <row r="41" spans="15:27" ht="15.6">
      <c r="O41" s="36" t="s">
        <v>30</v>
      </c>
      <c r="P41" s="62">
        <v>614</v>
      </c>
      <c r="Q41" s="53" t="s">
        <v>70</v>
      </c>
      <c r="R41" s="53" t="s">
        <v>88</v>
      </c>
      <c r="S41" s="48"/>
      <c r="T41" s="53" t="s">
        <v>89</v>
      </c>
      <c r="U41" s="53" t="s">
        <v>81</v>
      </c>
      <c r="V41" s="49"/>
      <c r="W41" s="50"/>
      <c r="X41" s="54">
        <v>10</v>
      </c>
      <c r="Y41" s="52"/>
      <c r="Z41" s="54">
        <v>10</v>
      </c>
      <c r="AA41" s="69">
        <v>10</v>
      </c>
    </row>
    <row r="42" spans="15:27" ht="15.6">
      <c r="O42" s="37" t="s">
        <v>39</v>
      </c>
      <c r="P42" s="10">
        <v>614</v>
      </c>
      <c r="Q42" s="47" t="s">
        <v>71</v>
      </c>
      <c r="R42" s="47"/>
      <c r="S42" s="48"/>
      <c r="T42" s="47"/>
      <c r="U42" s="47"/>
      <c r="V42" s="49"/>
      <c r="W42" s="50"/>
      <c r="X42" s="51">
        <f t="shared" ref="X42:AA43" si="8">X43</f>
        <v>209.4</v>
      </c>
      <c r="Y42" s="52"/>
      <c r="Z42" s="51">
        <f t="shared" si="8"/>
        <v>217.2</v>
      </c>
      <c r="AA42" s="68">
        <f t="shared" si="8"/>
        <v>225</v>
      </c>
    </row>
    <row r="43" spans="15:27" ht="31.2">
      <c r="O43" s="37" t="s">
        <v>40</v>
      </c>
      <c r="P43" s="10">
        <v>614</v>
      </c>
      <c r="Q43" s="47" t="s">
        <v>71</v>
      </c>
      <c r="R43" s="47" t="s">
        <v>90</v>
      </c>
      <c r="S43" s="48"/>
      <c r="T43" s="47"/>
      <c r="U43" s="47"/>
      <c r="V43" s="49"/>
      <c r="W43" s="50"/>
      <c r="X43" s="51">
        <f t="shared" si="8"/>
        <v>209.4</v>
      </c>
      <c r="Y43" s="52"/>
      <c r="Z43" s="51">
        <f t="shared" si="8"/>
        <v>217.2</v>
      </c>
      <c r="AA43" s="68">
        <f t="shared" si="8"/>
        <v>225</v>
      </c>
    </row>
    <row r="44" spans="15:27" ht="31.2">
      <c r="O44" s="37" t="s">
        <v>20</v>
      </c>
      <c r="P44" s="10">
        <v>614</v>
      </c>
      <c r="Q44" s="47" t="s">
        <v>71</v>
      </c>
      <c r="R44" s="47" t="s">
        <v>90</v>
      </c>
      <c r="S44" s="48"/>
      <c r="T44" s="47" t="s">
        <v>72</v>
      </c>
      <c r="U44" s="47"/>
      <c r="V44" s="49"/>
      <c r="W44" s="50"/>
      <c r="X44" s="51">
        <f>X45+X48</f>
        <v>209.4</v>
      </c>
      <c r="Y44" s="51">
        <f t="shared" ref="Y44:AA44" si="9">Y45+Y48</f>
        <v>0</v>
      </c>
      <c r="Z44" s="51">
        <f t="shared" si="9"/>
        <v>217.2</v>
      </c>
      <c r="AA44" s="68">
        <f t="shared" si="9"/>
        <v>225</v>
      </c>
    </row>
    <row r="45" spans="15:27" ht="31.2">
      <c r="O45" s="37" t="s">
        <v>41</v>
      </c>
      <c r="P45" s="10">
        <v>614</v>
      </c>
      <c r="Q45" s="47" t="s">
        <v>71</v>
      </c>
      <c r="R45" s="47" t="s">
        <v>90</v>
      </c>
      <c r="S45" s="48"/>
      <c r="T45" s="47" t="s">
        <v>91</v>
      </c>
      <c r="U45" s="47"/>
      <c r="V45" s="49"/>
      <c r="W45" s="50"/>
      <c r="X45" s="51">
        <f>X47</f>
        <v>10.9</v>
      </c>
      <c r="Y45" s="51">
        <f t="shared" ref="Y45:AA45" si="10">Y47</f>
        <v>0</v>
      </c>
      <c r="Z45" s="51">
        <f t="shared" si="10"/>
        <v>0</v>
      </c>
      <c r="AA45" s="68">
        <f t="shared" si="10"/>
        <v>0</v>
      </c>
    </row>
    <row r="46" spans="15:27" ht="78">
      <c r="O46" s="38" t="s">
        <v>22</v>
      </c>
      <c r="P46" s="62">
        <v>614</v>
      </c>
      <c r="Q46" s="53" t="s">
        <v>71</v>
      </c>
      <c r="R46" s="53" t="s">
        <v>90</v>
      </c>
      <c r="S46" s="48"/>
      <c r="T46" s="53" t="s">
        <v>91</v>
      </c>
      <c r="U46" s="53" t="s">
        <v>74</v>
      </c>
      <c r="V46" s="49"/>
      <c r="W46" s="50"/>
      <c r="X46" s="54">
        <f>X47</f>
        <v>10.9</v>
      </c>
      <c r="Y46" s="52"/>
      <c r="Z46" s="54">
        <f>Z47</f>
        <v>0</v>
      </c>
      <c r="AA46" s="69">
        <f>AA47</f>
        <v>0</v>
      </c>
    </row>
    <row r="47" spans="15:27" ht="31.2">
      <c r="O47" s="36" t="s">
        <v>42</v>
      </c>
      <c r="P47" s="62">
        <v>614</v>
      </c>
      <c r="Q47" s="53" t="s">
        <v>71</v>
      </c>
      <c r="R47" s="53" t="s">
        <v>90</v>
      </c>
      <c r="S47" s="48"/>
      <c r="T47" s="53" t="s">
        <v>91</v>
      </c>
      <c r="U47" s="53" t="s">
        <v>75</v>
      </c>
      <c r="V47" s="49"/>
      <c r="W47" s="50"/>
      <c r="X47" s="54">
        <v>10.9</v>
      </c>
      <c r="Y47" s="52"/>
      <c r="Z47" s="54">
        <v>0</v>
      </c>
      <c r="AA47" s="69">
        <v>0</v>
      </c>
    </row>
    <row r="48" spans="15:27" ht="46.8">
      <c r="O48" s="37" t="s">
        <v>113</v>
      </c>
      <c r="P48" s="10">
        <v>614</v>
      </c>
      <c r="Q48" s="47" t="s">
        <v>71</v>
      </c>
      <c r="R48" s="47" t="s">
        <v>90</v>
      </c>
      <c r="S48" s="48"/>
      <c r="T48" s="47" t="s">
        <v>115</v>
      </c>
      <c r="U48" s="47"/>
      <c r="V48" s="64"/>
      <c r="W48" s="65"/>
      <c r="X48" s="51">
        <f>X49+X51</f>
        <v>198.5</v>
      </c>
      <c r="Y48" s="51">
        <f t="shared" ref="Y48:AA48" si="11">Y49+Y51</f>
        <v>0</v>
      </c>
      <c r="Z48" s="51">
        <f t="shared" si="11"/>
        <v>217.2</v>
      </c>
      <c r="AA48" s="68">
        <f t="shared" si="11"/>
        <v>225</v>
      </c>
    </row>
    <row r="49" spans="15:27" ht="78">
      <c r="O49" s="63" t="s">
        <v>22</v>
      </c>
      <c r="P49" s="62">
        <v>614</v>
      </c>
      <c r="Q49" s="53" t="s">
        <v>71</v>
      </c>
      <c r="R49" s="53" t="s">
        <v>90</v>
      </c>
      <c r="S49" s="48"/>
      <c r="T49" s="53" t="s">
        <v>115</v>
      </c>
      <c r="U49" s="53" t="s">
        <v>74</v>
      </c>
      <c r="V49" s="49"/>
      <c r="W49" s="50"/>
      <c r="X49" s="54">
        <f>X50</f>
        <v>177.1</v>
      </c>
      <c r="Y49" s="54">
        <f t="shared" ref="Y49:AA49" si="12">Y50</f>
        <v>0</v>
      </c>
      <c r="Z49" s="54">
        <f t="shared" si="12"/>
        <v>189.1</v>
      </c>
      <c r="AA49" s="69">
        <f t="shared" si="12"/>
        <v>196.8</v>
      </c>
    </row>
    <row r="50" spans="15:27" ht="31.2">
      <c r="O50" s="63" t="s">
        <v>23</v>
      </c>
      <c r="P50" s="62">
        <v>614</v>
      </c>
      <c r="Q50" s="53" t="s">
        <v>71</v>
      </c>
      <c r="R50" s="53" t="s">
        <v>90</v>
      </c>
      <c r="S50" s="48"/>
      <c r="T50" s="53" t="s">
        <v>115</v>
      </c>
      <c r="U50" s="53" t="s">
        <v>75</v>
      </c>
      <c r="V50" s="49"/>
      <c r="W50" s="50"/>
      <c r="X50" s="54">
        <v>177.1</v>
      </c>
      <c r="Y50" s="52"/>
      <c r="Z50" s="54">
        <v>189.1</v>
      </c>
      <c r="AA50" s="69">
        <v>196.8</v>
      </c>
    </row>
    <row r="51" spans="15:27" ht="31.2">
      <c r="O51" s="63" t="s">
        <v>114</v>
      </c>
      <c r="P51" s="62">
        <v>614</v>
      </c>
      <c r="Q51" s="53" t="s">
        <v>71</v>
      </c>
      <c r="R51" s="53" t="s">
        <v>90</v>
      </c>
      <c r="S51" s="48"/>
      <c r="T51" s="53" t="s">
        <v>115</v>
      </c>
      <c r="U51" s="53" t="s">
        <v>78</v>
      </c>
      <c r="V51" s="49"/>
      <c r="W51" s="50"/>
      <c r="X51" s="54">
        <f>X52</f>
        <v>21.4</v>
      </c>
      <c r="Y51" s="54">
        <f t="shared" ref="Y51:AA51" si="13">Y52</f>
        <v>0</v>
      </c>
      <c r="Z51" s="54">
        <f t="shared" si="13"/>
        <v>28.1</v>
      </c>
      <c r="AA51" s="69">
        <f t="shared" si="13"/>
        <v>28.2</v>
      </c>
    </row>
    <row r="52" spans="15:27" ht="46.8">
      <c r="O52" s="63" t="s">
        <v>47</v>
      </c>
      <c r="P52" s="62">
        <v>614</v>
      </c>
      <c r="Q52" s="53" t="s">
        <v>71</v>
      </c>
      <c r="R52" s="53" t="s">
        <v>90</v>
      </c>
      <c r="S52" s="48"/>
      <c r="T52" s="53" t="s">
        <v>115</v>
      </c>
      <c r="U52" s="53" t="s">
        <v>79</v>
      </c>
      <c r="V52" s="49"/>
      <c r="W52" s="50"/>
      <c r="X52" s="54">
        <v>21.4</v>
      </c>
      <c r="Y52" s="52"/>
      <c r="Z52" s="54">
        <v>28.1</v>
      </c>
      <c r="AA52" s="69">
        <v>28.2</v>
      </c>
    </row>
    <row r="53" spans="15:27" ht="31.2">
      <c r="O53" s="32" t="s">
        <v>43</v>
      </c>
      <c r="P53" s="10">
        <v>614</v>
      </c>
      <c r="Q53" s="47" t="s">
        <v>90</v>
      </c>
      <c r="R53" s="47"/>
      <c r="S53" s="48"/>
      <c r="T53" s="47"/>
      <c r="U53" s="47"/>
      <c r="V53" s="49"/>
      <c r="W53" s="50"/>
      <c r="X53" s="51">
        <f>X54</f>
        <v>1</v>
      </c>
      <c r="Y53" s="52"/>
      <c r="Z53" s="51">
        <f t="shared" ref="Z53:AA57" si="14">Z54</f>
        <v>1</v>
      </c>
      <c r="AA53" s="68">
        <f t="shared" si="14"/>
        <v>1</v>
      </c>
    </row>
    <row r="54" spans="15:27" ht="62.4">
      <c r="O54" s="32" t="s">
        <v>44</v>
      </c>
      <c r="P54" s="10">
        <v>614</v>
      </c>
      <c r="Q54" s="47" t="s">
        <v>90</v>
      </c>
      <c r="R54" s="47" t="s">
        <v>92</v>
      </c>
      <c r="S54" s="48"/>
      <c r="T54" s="47"/>
      <c r="U54" s="57"/>
      <c r="V54" s="49"/>
      <c r="W54" s="50"/>
      <c r="X54" s="51">
        <f>X55</f>
        <v>1</v>
      </c>
      <c r="Y54" s="52"/>
      <c r="Z54" s="51">
        <f t="shared" si="14"/>
        <v>1</v>
      </c>
      <c r="AA54" s="68">
        <f t="shared" si="14"/>
        <v>1</v>
      </c>
    </row>
    <row r="55" spans="15:27" ht="31.2">
      <c r="O55" s="32" t="s">
        <v>20</v>
      </c>
      <c r="P55" s="10">
        <v>614</v>
      </c>
      <c r="Q55" s="47" t="s">
        <v>90</v>
      </c>
      <c r="R55" s="47" t="s">
        <v>92</v>
      </c>
      <c r="S55" s="48"/>
      <c r="T55" s="47" t="s">
        <v>72</v>
      </c>
      <c r="U55" s="57"/>
      <c r="V55" s="49"/>
      <c r="W55" s="50"/>
      <c r="X55" s="51">
        <f>X56</f>
        <v>1</v>
      </c>
      <c r="Y55" s="51">
        <f t="shared" ref="Y55" si="15">Y56</f>
        <v>0</v>
      </c>
      <c r="Z55" s="51">
        <f t="shared" si="14"/>
        <v>1</v>
      </c>
      <c r="AA55" s="68">
        <f t="shared" si="14"/>
        <v>1</v>
      </c>
    </row>
    <row r="56" spans="15:27" ht="62.4">
      <c r="O56" s="32" t="s">
        <v>45</v>
      </c>
      <c r="P56" s="10">
        <v>614</v>
      </c>
      <c r="Q56" s="47" t="s">
        <v>90</v>
      </c>
      <c r="R56" s="47" t="s">
        <v>92</v>
      </c>
      <c r="S56" s="48"/>
      <c r="T56" s="47" t="s">
        <v>93</v>
      </c>
      <c r="U56" s="57"/>
      <c r="V56" s="49"/>
      <c r="W56" s="50"/>
      <c r="X56" s="51">
        <f>X57</f>
        <v>1</v>
      </c>
      <c r="Y56" s="52"/>
      <c r="Z56" s="51">
        <f t="shared" si="14"/>
        <v>1</v>
      </c>
      <c r="AA56" s="68">
        <f t="shared" si="14"/>
        <v>1</v>
      </c>
    </row>
    <row r="57" spans="15:27" ht="31.2">
      <c r="O57" s="36" t="s">
        <v>46</v>
      </c>
      <c r="P57" s="62">
        <v>614</v>
      </c>
      <c r="Q57" s="53" t="s">
        <v>90</v>
      </c>
      <c r="R57" s="53" t="s">
        <v>92</v>
      </c>
      <c r="S57" s="48"/>
      <c r="T57" s="53" t="s">
        <v>93</v>
      </c>
      <c r="U57" s="53" t="s">
        <v>78</v>
      </c>
      <c r="V57" s="49"/>
      <c r="W57" s="50"/>
      <c r="X57" s="54">
        <f>X58</f>
        <v>1</v>
      </c>
      <c r="Y57" s="52"/>
      <c r="Z57" s="54">
        <f t="shared" si="14"/>
        <v>1</v>
      </c>
      <c r="AA57" s="69">
        <f t="shared" si="14"/>
        <v>1</v>
      </c>
    </row>
    <row r="58" spans="15:27" ht="51" customHeight="1">
      <c r="O58" s="36" t="s">
        <v>47</v>
      </c>
      <c r="P58" s="62">
        <v>614</v>
      </c>
      <c r="Q58" s="53" t="s">
        <v>90</v>
      </c>
      <c r="R58" s="53" t="s">
        <v>92</v>
      </c>
      <c r="S58" s="48"/>
      <c r="T58" s="53" t="s">
        <v>93</v>
      </c>
      <c r="U58" s="53" t="s">
        <v>79</v>
      </c>
      <c r="V58" s="49"/>
      <c r="W58" s="50"/>
      <c r="X58" s="54">
        <v>1</v>
      </c>
      <c r="Y58" s="52"/>
      <c r="Z58" s="54">
        <v>1</v>
      </c>
      <c r="AA58" s="69">
        <v>1</v>
      </c>
    </row>
    <row r="59" spans="15:27" ht="26.1" customHeight="1">
      <c r="O59" s="32" t="s">
        <v>48</v>
      </c>
      <c r="P59" s="10">
        <v>614</v>
      </c>
      <c r="Q59" s="47" t="s">
        <v>76</v>
      </c>
      <c r="R59" s="47"/>
      <c r="S59" s="48"/>
      <c r="T59" s="47"/>
      <c r="U59" s="47"/>
      <c r="V59" s="49"/>
      <c r="W59" s="50"/>
      <c r="X59" s="51">
        <f>X60</f>
        <v>1138</v>
      </c>
      <c r="Y59" s="52"/>
      <c r="Z59" s="51">
        <f>Z60</f>
        <v>1171</v>
      </c>
      <c r="AA59" s="68">
        <f>AA60</f>
        <v>1502</v>
      </c>
    </row>
    <row r="60" spans="15:27" ht="23.7" customHeight="1">
      <c r="O60" s="32" t="s">
        <v>49</v>
      </c>
      <c r="P60" s="10">
        <v>614</v>
      </c>
      <c r="Q60" s="47" t="s">
        <v>76</v>
      </c>
      <c r="R60" s="47" t="s">
        <v>94</v>
      </c>
      <c r="S60" s="48"/>
      <c r="T60" s="47"/>
      <c r="U60" s="47"/>
      <c r="V60" s="49"/>
      <c r="W60" s="50"/>
      <c r="X60" s="51">
        <f>X61</f>
        <v>1138</v>
      </c>
      <c r="Y60" s="51">
        <f t="shared" ref="Y60:AA66" si="16">Y61</f>
        <v>0</v>
      </c>
      <c r="Z60" s="51">
        <f t="shared" si="16"/>
        <v>1171</v>
      </c>
      <c r="AA60" s="68">
        <f t="shared" si="16"/>
        <v>1502</v>
      </c>
    </row>
    <row r="61" spans="15:27" ht="39" customHeight="1">
      <c r="O61" s="32" t="s">
        <v>20</v>
      </c>
      <c r="P61" s="10">
        <v>614</v>
      </c>
      <c r="Q61" s="47" t="s">
        <v>76</v>
      </c>
      <c r="R61" s="47" t="s">
        <v>94</v>
      </c>
      <c r="S61" s="48"/>
      <c r="T61" s="47" t="s">
        <v>72</v>
      </c>
      <c r="U61" s="47"/>
      <c r="V61" s="49"/>
      <c r="W61" s="50"/>
      <c r="X61" s="51">
        <f>X62+X65</f>
        <v>1138</v>
      </c>
      <c r="Y61" s="51">
        <f t="shared" ref="Y61:AA61" si="17">Y62+Y65</f>
        <v>0</v>
      </c>
      <c r="Z61" s="51">
        <f t="shared" si="17"/>
        <v>1171</v>
      </c>
      <c r="AA61" s="68">
        <f t="shared" si="17"/>
        <v>1502</v>
      </c>
    </row>
    <row r="62" spans="15:27" ht="23.7" customHeight="1">
      <c r="O62" s="32" t="s">
        <v>50</v>
      </c>
      <c r="P62" s="10">
        <v>614</v>
      </c>
      <c r="Q62" s="47" t="s">
        <v>76</v>
      </c>
      <c r="R62" s="47" t="s">
        <v>94</v>
      </c>
      <c r="S62" s="48"/>
      <c r="T62" s="47" t="s">
        <v>117</v>
      </c>
      <c r="U62" s="47"/>
      <c r="V62" s="49"/>
      <c r="W62" s="50"/>
      <c r="X62" s="51">
        <f>X63</f>
        <v>1128</v>
      </c>
      <c r="Y62" s="52"/>
      <c r="Z62" s="51">
        <f t="shared" si="16"/>
        <v>1161</v>
      </c>
      <c r="AA62" s="68">
        <f t="shared" si="16"/>
        <v>1502</v>
      </c>
    </row>
    <row r="63" spans="15:27" ht="31.2">
      <c r="O63" s="35" t="s">
        <v>31</v>
      </c>
      <c r="P63" s="62">
        <v>614</v>
      </c>
      <c r="Q63" s="53" t="s">
        <v>76</v>
      </c>
      <c r="R63" s="53" t="s">
        <v>94</v>
      </c>
      <c r="S63" s="48"/>
      <c r="T63" s="53" t="s">
        <v>117</v>
      </c>
      <c r="U63" s="53" t="s">
        <v>78</v>
      </c>
      <c r="V63" s="49"/>
      <c r="W63" s="50"/>
      <c r="X63" s="54">
        <f>X64</f>
        <v>1128</v>
      </c>
      <c r="Y63" s="52"/>
      <c r="Z63" s="54">
        <v>1161</v>
      </c>
      <c r="AA63" s="69">
        <f t="shared" si="16"/>
        <v>1502</v>
      </c>
    </row>
    <row r="64" spans="15:27" ht="46.8">
      <c r="O64" s="35" t="s">
        <v>28</v>
      </c>
      <c r="P64" s="62">
        <v>614</v>
      </c>
      <c r="Q64" s="53" t="s">
        <v>76</v>
      </c>
      <c r="R64" s="53" t="s">
        <v>94</v>
      </c>
      <c r="S64" s="48"/>
      <c r="T64" s="53" t="s">
        <v>117</v>
      </c>
      <c r="U64" s="53" t="s">
        <v>79</v>
      </c>
      <c r="V64" s="49"/>
      <c r="W64" s="50"/>
      <c r="X64" s="54">
        <v>1128</v>
      </c>
      <c r="Y64" s="52"/>
      <c r="Z64" s="54">
        <v>1161</v>
      </c>
      <c r="AA64" s="69">
        <v>1502</v>
      </c>
    </row>
    <row r="65" spans="15:27" ht="31.2">
      <c r="O65" s="32" t="s">
        <v>118</v>
      </c>
      <c r="P65" s="10">
        <v>614</v>
      </c>
      <c r="Q65" s="47" t="s">
        <v>76</v>
      </c>
      <c r="R65" s="47" t="s">
        <v>94</v>
      </c>
      <c r="S65" s="48"/>
      <c r="T65" s="47" t="s">
        <v>119</v>
      </c>
      <c r="U65" s="47"/>
      <c r="V65" s="49"/>
      <c r="W65" s="50"/>
      <c r="X65" s="51">
        <f>X66</f>
        <v>10</v>
      </c>
      <c r="Y65" s="52"/>
      <c r="Z65" s="51">
        <f t="shared" si="16"/>
        <v>10</v>
      </c>
      <c r="AA65" s="68">
        <f t="shared" si="16"/>
        <v>0</v>
      </c>
    </row>
    <row r="66" spans="15:27" ht="31.2">
      <c r="O66" s="35" t="s">
        <v>31</v>
      </c>
      <c r="P66" s="62">
        <v>614</v>
      </c>
      <c r="Q66" s="53" t="s">
        <v>76</v>
      </c>
      <c r="R66" s="53" t="s">
        <v>94</v>
      </c>
      <c r="S66" s="48"/>
      <c r="T66" s="53" t="s">
        <v>119</v>
      </c>
      <c r="U66" s="53" t="s">
        <v>78</v>
      </c>
      <c r="V66" s="49"/>
      <c r="W66" s="50"/>
      <c r="X66" s="54">
        <f>X67</f>
        <v>10</v>
      </c>
      <c r="Y66" s="52"/>
      <c r="Z66" s="54">
        <f t="shared" si="16"/>
        <v>10</v>
      </c>
      <c r="AA66" s="69">
        <f t="shared" si="16"/>
        <v>0</v>
      </c>
    </row>
    <row r="67" spans="15:27" ht="46.8">
      <c r="O67" s="35" t="s">
        <v>28</v>
      </c>
      <c r="P67" s="62">
        <v>614</v>
      </c>
      <c r="Q67" s="53" t="s">
        <v>76</v>
      </c>
      <c r="R67" s="53" t="s">
        <v>94</v>
      </c>
      <c r="S67" s="48"/>
      <c r="T67" s="53" t="s">
        <v>119</v>
      </c>
      <c r="U67" s="53" t="s">
        <v>79</v>
      </c>
      <c r="V67" s="49"/>
      <c r="W67" s="50"/>
      <c r="X67" s="54">
        <v>10</v>
      </c>
      <c r="Y67" s="52"/>
      <c r="Z67" s="54">
        <v>10</v>
      </c>
      <c r="AA67" s="69">
        <v>0</v>
      </c>
    </row>
    <row r="68" spans="15:27" ht="31.2">
      <c r="O68" s="32" t="s">
        <v>51</v>
      </c>
      <c r="P68" s="10">
        <v>614</v>
      </c>
      <c r="Q68" s="47" t="s">
        <v>95</v>
      </c>
      <c r="R68" s="47"/>
      <c r="S68" s="48"/>
      <c r="T68" s="47"/>
      <c r="U68" s="47"/>
      <c r="V68" s="49"/>
      <c r="W68" s="50"/>
      <c r="X68" s="51">
        <f>X69+X74+X79</f>
        <v>383.6</v>
      </c>
      <c r="Y68" s="52"/>
      <c r="Z68" s="51">
        <f>Z69+Z74+Z79</f>
        <v>0</v>
      </c>
      <c r="AA68" s="68">
        <f>AA69+AA74+AA79</f>
        <v>0</v>
      </c>
    </row>
    <row r="69" spans="15:27" ht="25.5" customHeight="1">
      <c r="O69" s="32" t="s">
        <v>52</v>
      </c>
      <c r="P69" s="10">
        <v>614</v>
      </c>
      <c r="Q69" s="47" t="s">
        <v>95</v>
      </c>
      <c r="R69" s="47" t="s">
        <v>70</v>
      </c>
      <c r="S69" s="48"/>
      <c r="T69" s="47"/>
      <c r="U69" s="47"/>
      <c r="V69" s="49"/>
      <c r="W69" s="50"/>
      <c r="X69" s="51">
        <f>X70</f>
        <v>274.7</v>
      </c>
      <c r="Y69" s="52"/>
      <c r="Z69" s="51">
        <f t="shared" ref="Z69:AA71" si="18">Z70</f>
        <v>0</v>
      </c>
      <c r="AA69" s="68">
        <f t="shared" si="18"/>
        <v>0</v>
      </c>
    </row>
    <row r="70" spans="15:27" ht="21" customHeight="1">
      <c r="O70" s="32" t="s">
        <v>20</v>
      </c>
      <c r="P70" s="10">
        <v>614</v>
      </c>
      <c r="Q70" s="47" t="s">
        <v>95</v>
      </c>
      <c r="R70" s="47" t="s">
        <v>70</v>
      </c>
      <c r="S70" s="48"/>
      <c r="T70" s="47" t="s">
        <v>72</v>
      </c>
      <c r="U70" s="47"/>
      <c r="V70" s="49"/>
      <c r="W70" s="50"/>
      <c r="X70" s="51">
        <f>X71</f>
        <v>274.7</v>
      </c>
      <c r="Y70" s="52"/>
      <c r="Z70" s="51">
        <f t="shared" si="18"/>
        <v>0</v>
      </c>
      <c r="AA70" s="68">
        <f t="shared" si="18"/>
        <v>0</v>
      </c>
    </row>
    <row r="71" spans="15:27" ht="35.700000000000003" customHeight="1">
      <c r="O71" s="32" t="s">
        <v>53</v>
      </c>
      <c r="P71" s="10">
        <v>614</v>
      </c>
      <c r="Q71" s="47" t="s">
        <v>95</v>
      </c>
      <c r="R71" s="47" t="s">
        <v>70</v>
      </c>
      <c r="S71" s="48"/>
      <c r="T71" s="47" t="s">
        <v>96</v>
      </c>
      <c r="U71" s="47"/>
      <c r="V71" s="49"/>
      <c r="W71" s="50"/>
      <c r="X71" s="51">
        <f>X72</f>
        <v>274.7</v>
      </c>
      <c r="Y71" s="52"/>
      <c r="Z71" s="51">
        <f t="shared" si="18"/>
        <v>0</v>
      </c>
      <c r="AA71" s="68">
        <f t="shared" si="18"/>
        <v>0</v>
      </c>
    </row>
    <row r="72" spans="15:27" ht="31.2">
      <c r="O72" s="35" t="s">
        <v>31</v>
      </c>
      <c r="P72" s="62">
        <v>614</v>
      </c>
      <c r="Q72" s="53" t="s">
        <v>95</v>
      </c>
      <c r="R72" s="53" t="s">
        <v>70</v>
      </c>
      <c r="S72" s="48"/>
      <c r="T72" s="53" t="s">
        <v>96</v>
      </c>
      <c r="U72" s="53" t="s">
        <v>78</v>
      </c>
      <c r="V72" s="49"/>
      <c r="W72" s="50"/>
      <c r="X72" s="54">
        <v>274.7</v>
      </c>
      <c r="Y72" s="52"/>
      <c r="Z72" s="54">
        <v>0</v>
      </c>
      <c r="AA72" s="69">
        <v>0</v>
      </c>
    </row>
    <row r="73" spans="15:27" ht="46.8">
      <c r="O73" s="35" t="s">
        <v>28</v>
      </c>
      <c r="P73" s="62">
        <v>614</v>
      </c>
      <c r="Q73" s="53" t="s">
        <v>95</v>
      </c>
      <c r="R73" s="53" t="s">
        <v>70</v>
      </c>
      <c r="S73" s="48"/>
      <c r="T73" s="53" t="s">
        <v>96</v>
      </c>
      <c r="U73" s="53" t="s">
        <v>79</v>
      </c>
      <c r="V73" s="49"/>
      <c r="W73" s="50"/>
      <c r="X73" s="54">
        <v>274.7</v>
      </c>
      <c r="Y73" s="52"/>
      <c r="Z73" s="54">
        <v>0</v>
      </c>
      <c r="AA73" s="69">
        <v>0</v>
      </c>
    </row>
    <row r="74" spans="15:27" ht="15.6">
      <c r="O74" s="32" t="s">
        <v>54</v>
      </c>
      <c r="P74" s="10">
        <v>614</v>
      </c>
      <c r="Q74" s="47" t="s">
        <v>95</v>
      </c>
      <c r="R74" s="47" t="s">
        <v>71</v>
      </c>
      <c r="S74" s="48"/>
      <c r="T74" s="53"/>
      <c r="U74" s="53"/>
      <c r="V74" s="49"/>
      <c r="W74" s="50"/>
      <c r="X74" s="51">
        <f>X75</f>
        <v>29</v>
      </c>
      <c r="Y74" s="52"/>
      <c r="Z74" s="51">
        <f>Z75</f>
        <v>0</v>
      </c>
      <c r="AA74" s="68">
        <f>AA75</f>
        <v>0</v>
      </c>
    </row>
    <row r="75" spans="15:27" ht="31.2">
      <c r="O75" s="32" t="s">
        <v>20</v>
      </c>
      <c r="P75" s="10">
        <v>614</v>
      </c>
      <c r="Q75" s="47" t="s">
        <v>95</v>
      </c>
      <c r="R75" s="47" t="s">
        <v>71</v>
      </c>
      <c r="S75" s="48"/>
      <c r="T75" s="47" t="s">
        <v>72</v>
      </c>
      <c r="U75" s="47"/>
      <c r="V75" s="49"/>
      <c r="W75" s="50"/>
      <c r="X75" s="51">
        <f>X76</f>
        <v>29</v>
      </c>
      <c r="Y75" s="51">
        <f t="shared" ref="Y75:AA76" si="19">Y76</f>
        <v>0</v>
      </c>
      <c r="Z75" s="51">
        <f t="shared" si="19"/>
        <v>0</v>
      </c>
      <c r="AA75" s="68">
        <f t="shared" si="19"/>
        <v>0</v>
      </c>
    </row>
    <row r="76" spans="15:27" ht="31.2">
      <c r="O76" s="32" t="s">
        <v>55</v>
      </c>
      <c r="P76" s="10">
        <v>614</v>
      </c>
      <c r="Q76" s="47" t="s">
        <v>95</v>
      </c>
      <c r="R76" s="47" t="s">
        <v>71</v>
      </c>
      <c r="S76" s="48"/>
      <c r="T76" s="47" t="s">
        <v>97</v>
      </c>
      <c r="U76" s="47"/>
      <c r="V76" s="49"/>
      <c r="W76" s="50"/>
      <c r="X76" s="51">
        <f>X77</f>
        <v>29</v>
      </c>
      <c r="Y76" s="51">
        <f t="shared" si="19"/>
        <v>0</v>
      </c>
      <c r="Z76" s="51">
        <f t="shared" si="19"/>
        <v>0</v>
      </c>
      <c r="AA76" s="68">
        <f t="shared" si="19"/>
        <v>0</v>
      </c>
    </row>
    <row r="77" spans="15:27" ht="31.2">
      <c r="O77" s="35" t="s">
        <v>31</v>
      </c>
      <c r="P77" s="62">
        <v>614</v>
      </c>
      <c r="Q77" s="53" t="s">
        <v>95</v>
      </c>
      <c r="R77" s="53" t="s">
        <v>71</v>
      </c>
      <c r="S77" s="48"/>
      <c r="T77" s="53" t="s">
        <v>97</v>
      </c>
      <c r="U77" s="53" t="s">
        <v>78</v>
      </c>
      <c r="V77" s="49"/>
      <c r="W77" s="50"/>
      <c r="X77" s="54">
        <f>X78</f>
        <v>29</v>
      </c>
      <c r="Y77" s="54">
        <f t="shared" ref="Y77:AA77" si="20">Y78</f>
        <v>0</v>
      </c>
      <c r="Z77" s="54">
        <f t="shared" si="20"/>
        <v>0</v>
      </c>
      <c r="AA77" s="69">
        <f t="shared" si="20"/>
        <v>0</v>
      </c>
    </row>
    <row r="78" spans="15:27" ht="46.8">
      <c r="O78" s="35" t="s">
        <v>28</v>
      </c>
      <c r="P78" s="62">
        <v>614</v>
      </c>
      <c r="Q78" s="53" t="s">
        <v>95</v>
      </c>
      <c r="R78" s="53" t="s">
        <v>71</v>
      </c>
      <c r="S78" s="48"/>
      <c r="T78" s="53" t="s">
        <v>97</v>
      </c>
      <c r="U78" s="53" t="s">
        <v>79</v>
      </c>
      <c r="V78" s="49"/>
      <c r="W78" s="50"/>
      <c r="X78" s="54">
        <v>29</v>
      </c>
      <c r="Y78" s="58"/>
      <c r="Z78" s="54">
        <v>0</v>
      </c>
      <c r="AA78" s="69">
        <v>0</v>
      </c>
    </row>
    <row r="79" spans="15:27" ht="25.2" customHeight="1">
      <c r="O79" s="32" t="s">
        <v>56</v>
      </c>
      <c r="P79" s="10">
        <v>614</v>
      </c>
      <c r="Q79" s="47" t="s">
        <v>95</v>
      </c>
      <c r="R79" s="47" t="s">
        <v>90</v>
      </c>
      <c r="S79" s="70"/>
      <c r="T79" s="53"/>
      <c r="U79" s="53"/>
      <c r="V79" s="70"/>
      <c r="W79" s="70"/>
      <c r="X79" s="51">
        <f>X80+X84</f>
        <v>79.900000000000006</v>
      </c>
      <c r="Y79" s="51">
        <f t="shared" ref="Y79:AA79" si="21">Y80+Y84</f>
        <v>0</v>
      </c>
      <c r="Z79" s="51">
        <f t="shared" si="21"/>
        <v>0</v>
      </c>
      <c r="AA79" s="68">
        <f t="shared" si="21"/>
        <v>0</v>
      </c>
    </row>
    <row r="80" spans="15:27" ht="27" customHeight="1">
      <c r="O80" s="32" t="s">
        <v>20</v>
      </c>
      <c r="P80" s="10">
        <v>614</v>
      </c>
      <c r="Q80" s="47" t="s">
        <v>95</v>
      </c>
      <c r="R80" s="47" t="s">
        <v>90</v>
      </c>
      <c r="S80" s="70"/>
      <c r="T80" s="47" t="s">
        <v>72</v>
      </c>
      <c r="U80" s="47"/>
      <c r="V80" s="70"/>
      <c r="W80" s="70"/>
      <c r="X80" s="51">
        <f t="shared" ref="X80:AA85" si="22">X81</f>
        <v>45.9</v>
      </c>
      <c r="Y80" s="70"/>
      <c r="Z80" s="51">
        <f t="shared" si="22"/>
        <v>0</v>
      </c>
      <c r="AA80" s="68">
        <f t="shared" si="22"/>
        <v>0</v>
      </c>
    </row>
    <row r="81" spans="15:27" ht="25.5" customHeight="1">
      <c r="O81" s="32" t="s">
        <v>57</v>
      </c>
      <c r="P81" s="10">
        <v>614</v>
      </c>
      <c r="Q81" s="47" t="s">
        <v>95</v>
      </c>
      <c r="R81" s="47" t="s">
        <v>90</v>
      </c>
      <c r="S81" s="70"/>
      <c r="T81" s="47" t="s">
        <v>98</v>
      </c>
      <c r="U81" s="47"/>
      <c r="V81" s="70"/>
      <c r="W81" s="70"/>
      <c r="X81" s="51">
        <f t="shared" si="22"/>
        <v>45.9</v>
      </c>
      <c r="Y81" s="70"/>
      <c r="Z81" s="51">
        <f t="shared" si="22"/>
        <v>0</v>
      </c>
      <c r="AA81" s="68">
        <f t="shared" si="22"/>
        <v>0</v>
      </c>
    </row>
    <row r="82" spans="15:27" ht="31.2">
      <c r="O82" s="35" t="s">
        <v>31</v>
      </c>
      <c r="P82" s="62">
        <v>614</v>
      </c>
      <c r="Q82" s="53" t="s">
        <v>95</v>
      </c>
      <c r="R82" s="53" t="s">
        <v>90</v>
      </c>
      <c r="S82" s="70"/>
      <c r="T82" s="53" t="s">
        <v>98</v>
      </c>
      <c r="U82" s="53" t="s">
        <v>78</v>
      </c>
      <c r="V82" s="70"/>
      <c r="W82" s="70"/>
      <c r="X82" s="54">
        <f t="shared" si="22"/>
        <v>45.9</v>
      </c>
      <c r="Y82" s="70"/>
      <c r="Z82" s="54">
        <f t="shared" si="22"/>
        <v>0</v>
      </c>
      <c r="AA82" s="69">
        <f t="shared" si="22"/>
        <v>0</v>
      </c>
    </row>
    <row r="83" spans="15:27" ht="46.8">
      <c r="O83" s="35" t="s">
        <v>28</v>
      </c>
      <c r="P83" s="62">
        <v>614</v>
      </c>
      <c r="Q83" s="53" t="s">
        <v>95</v>
      </c>
      <c r="R83" s="53" t="s">
        <v>90</v>
      </c>
      <c r="S83" s="70"/>
      <c r="T83" s="53" t="s">
        <v>98</v>
      </c>
      <c r="U83" s="53" t="s">
        <v>79</v>
      </c>
      <c r="V83" s="70"/>
      <c r="W83" s="70"/>
      <c r="X83" s="54">
        <v>45.9</v>
      </c>
      <c r="Y83" s="70"/>
      <c r="Z83" s="54">
        <v>0</v>
      </c>
      <c r="AA83" s="69">
        <v>0</v>
      </c>
    </row>
    <row r="84" spans="15:27" ht="31.2">
      <c r="O84" s="32" t="s">
        <v>58</v>
      </c>
      <c r="P84" s="10">
        <v>614</v>
      </c>
      <c r="Q84" s="47" t="s">
        <v>95</v>
      </c>
      <c r="R84" s="47" t="s">
        <v>90</v>
      </c>
      <c r="S84" s="70"/>
      <c r="T84" s="47" t="s">
        <v>99</v>
      </c>
      <c r="U84" s="47"/>
      <c r="V84" s="70"/>
      <c r="W84" s="70"/>
      <c r="X84" s="51">
        <f t="shared" si="22"/>
        <v>34</v>
      </c>
      <c r="Y84" s="70"/>
      <c r="Z84" s="51">
        <f t="shared" si="22"/>
        <v>0</v>
      </c>
      <c r="AA84" s="68">
        <f t="shared" si="22"/>
        <v>0</v>
      </c>
    </row>
    <row r="85" spans="15:27" ht="31.2">
      <c r="O85" s="35" t="s">
        <v>31</v>
      </c>
      <c r="P85" s="62">
        <v>614</v>
      </c>
      <c r="Q85" s="53" t="s">
        <v>95</v>
      </c>
      <c r="R85" s="53" t="s">
        <v>90</v>
      </c>
      <c r="S85" s="70"/>
      <c r="T85" s="53" t="s">
        <v>99</v>
      </c>
      <c r="U85" s="53" t="s">
        <v>78</v>
      </c>
      <c r="V85" s="70"/>
      <c r="W85" s="70"/>
      <c r="X85" s="54">
        <f t="shared" si="22"/>
        <v>34</v>
      </c>
      <c r="Y85" s="70"/>
      <c r="Z85" s="54">
        <f t="shared" si="22"/>
        <v>0</v>
      </c>
      <c r="AA85" s="69">
        <f t="shared" si="22"/>
        <v>0</v>
      </c>
    </row>
    <row r="86" spans="15:27" ht="46.8">
      <c r="O86" s="35" t="s">
        <v>28</v>
      </c>
      <c r="P86" s="62">
        <v>614</v>
      </c>
      <c r="Q86" s="53" t="s">
        <v>95</v>
      </c>
      <c r="R86" s="53" t="s">
        <v>90</v>
      </c>
      <c r="S86" s="70"/>
      <c r="T86" s="53" t="s">
        <v>99</v>
      </c>
      <c r="U86" s="53" t="s">
        <v>79</v>
      </c>
      <c r="V86" s="70"/>
      <c r="W86" s="70"/>
      <c r="X86" s="54">
        <v>34</v>
      </c>
      <c r="Y86" s="70"/>
      <c r="Z86" s="54">
        <v>0</v>
      </c>
      <c r="AA86" s="69">
        <v>0</v>
      </c>
    </row>
    <row r="87" spans="15:27" ht="21.6" customHeight="1">
      <c r="O87" s="32" t="s">
        <v>59</v>
      </c>
      <c r="P87" s="10">
        <v>614</v>
      </c>
      <c r="Q87" s="47" t="s">
        <v>100</v>
      </c>
      <c r="R87" s="47"/>
      <c r="S87" s="70"/>
      <c r="T87" s="59"/>
      <c r="U87" s="47"/>
      <c r="V87" s="70"/>
      <c r="W87" s="70"/>
      <c r="X87" s="51">
        <f t="shared" ref="X87:AA88" si="23">X88</f>
        <v>4980.2</v>
      </c>
      <c r="Y87" s="70"/>
      <c r="Z87" s="51">
        <f t="shared" si="23"/>
        <v>2023.1</v>
      </c>
      <c r="AA87" s="68">
        <f t="shared" si="23"/>
        <v>1840.2</v>
      </c>
    </row>
    <row r="88" spans="15:27" ht="19.5" customHeight="1">
      <c r="O88" s="32" t="s">
        <v>60</v>
      </c>
      <c r="P88" s="10">
        <v>614</v>
      </c>
      <c r="Q88" s="47" t="s">
        <v>100</v>
      </c>
      <c r="R88" s="47" t="s">
        <v>70</v>
      </c>
      <c r="S88" s="70"/>
      <c r="T88" s="59"/>
      <c r="U88" s="47"/>
      <c r="V88" s="70"/>
      <c r="W88" s="70"/>
      <c r="X88" s="51">
        <f t="shared" si="23"/>
        <v>4980.2</v>
      </c>
      <c r="Y88" s="70"/>
      <c r="Z88" s="51">
        <f t="shared" si="23"/>
        <v>2023.1</v>
      </c>
      <c r="AA88" s="68">
        <f t="shared" si="23"/>
        <v>1840.2</v>
      </c>
    </row>
    <row r="89" spans="15:27" ht="21" customHeight="1">
      <c r="O89" s="32" t="s">
        <v>20</v>
      </c>
      <c r="P89" s="10">
        <v>614</v>
      </c>
      <c r="Q89" s="47" t="s">
        <v>100</v>
      </c>
      <c r="R89" s="47" t="s">
        <v>70</v>
      </c>
      <c r="S89" s="70"/>
      <c r="T89" s="47" t="s">
        <v>72</v>
      </c>
      <c r="U89" s="47"/>
      <c r="V89" s="70"/>
      <c r="W89" s="70"/>
      <c r="X89" s="51">
        <f>X90+X97</f>
        <v>4980.2</v>
      </c>
      <c r="Y89" s="70"/>
      <c r="Z89" s="51">
        <f>Z90+Z97</f>
        <v>2023.1</v>
      </c>
      <c r="AA89" s="68">
        <f>AA90+AA97</f>
        <v>1840.2</v>
      </c>
    </row>
    <row r="90" spans="15:27" ht="31.2">
      <c r="O90" s="32" t="s">
        <v>61</v>
      </c>
      <c r="P90" s="10">
        <v>614</v>
      </c>
      <c r="Q90" s="47" t="s">
        <v>100</v>
      </c>
      <c r="R90" s="47" t="s">
        <v>70</v>
      </c>
      <c r="S90" s="70"/>
      <c r="T90" s="47" t="s">
        <v>101</v>
      </c>
      <c r="U90" s="47"/>
      <c r="V90" s="70"/>
      <c r="W90" s="70"/>
      <c r="X90" s="51">
        <f>X93+X95+X91</f>
        <v>849.8</v>
      </c>
      <c r="Y90" s="70"/>
      <c r="Z90" s="51">
        <f>Z93+Z95+Z91</f>
        <v>2023.1</v>
      </c>
      <c r="AA90" s="68">
        <f>AA93+AA95+AA91</f>
        <v>1840.2</v>
      </c>
    </row>
    <row r="91" spans="15:27" ht="78">
      <c r="O91" s="34" t="s">
        <v>22</v>
      </c>
      <c r="P91" s="62">
        <v>614</v>
      </c>
      <c r="Q91" s="53" t="s">
        <v>100</v>
      </c>
      <c r="R91" s="53" t="s">
        <v>70</v>
      </c>
      <c r="S91" s="70"/>
      <c r="T91" s="53" t="s">
        <v>101</v>
      </c>
      <c r="U91" s="53" t="s">
        <v>74</v>
      </c>
      <c r="V91" s="70"/>
      <c r="W91" s="70"/>
      <c r="X91" s="54">
        <f>X92</f>
        <v>0</v>
      </c>
      <c r="Y91" s="70"/>
      <c r="Z91" s="54">
        <f>Z92</f>
        <v>2020.1</v>
      </c>
      <c r="AA91" s="69">
        <f>AA92</f>
        <v>1837.2</v>
      </c>
    </row>
    <row r="92" spans="15:27" ht="31.2">
      <c r="O92" s="35" t="s">
        <v>62</v>
      </c>
      <c r="P92" s="62">
        <v>614</v>
      </c>
      <c r="Q92" s="53" t="s">
        <v>100</v>
      </c>
      <c r="R92" s="53" t="s">
        <v>70</v>
      </c>
      <c r="S92" s="70"/>
      <c r="T92" s="53" t="s">
        <v>101</v>
      </c>
      <c r="U92" s="53" t="s">
        <v>102</v>
      </c>
      <c r="V92" s="70"/>
      <c r="W92" s="70"/>
      <c r="X92" s="54">
        <v>0</v>
      </c>
      <c r="Y92" s="70"/>
      <c r="Z92" s="54">
        <v>2020.1</v>
      </c>
      <c r="AA92" s="69">
        <v>1837.2</v>
      </c>
    </row>
    <row r="93" spans="15:27" ht="31.2">
      <c r="O93" s="35" t="s">
        <v>27</v>
      </c>
      <c r="P93" s="62">
        <v>614</v>
      </c>
      <c r="Q93" s="53" t="s">
        <v>100</v>
      </c>
      <c r="R93" s="53" t="s">
        <v>70</v>
      </c>
      <c r="S93" s="70"/>
      <c r="T93" s="53" t="s">
        <v>101</v>
      </c>
      <c r="U93" s="53" t="s">
        <v>78</v>
      </c>
      <c r="V93" s="70"/>
      <c r="W93" s="70"/>
      <c r="X93" s="54">
        <f>X94</f>
        <v>823.8</v>
      </c>
      <c r="Y93" s="70"/>
      <c r="Z93" s="54">
        <f>Z94</f>
        <v>3</v>
      </c>
      <c r="AA93" s="69">
        <f>AA94</f>
        <v>3</v>
      </c>
    </row>
    <row r="94" spans="15:27" ht="46.8">
      <c r="O94" s="35" t="s">
        <v>28</v>
      </c>
      <c r="P94" s="62">
        <v>614</v>
      </c>
      <c r="Q94" s="53" t="s">
        <v>100</v>
      </c>
      <c r="R94" s="53" t="s">
        <v>70</v>
      </c>
      <c r="S94" s="70"/>
      <c r="T94" s="53" t="s">
        <v>101</v>
      </c>
      <c r="U94" s="53" t="s">
        <v>79</v>
      </c>
      <c r="V94" s="70"/>
      <c r="W94" s="70"/>
      <c r="X94" s="54">
        <v>823.8</v>
      </c>
      <c r="Y94" s="70"/>
      <c r="Z94" s="54">
        <v>3</v>
      </c>
      <c r="AA94" s="69">
        <v>3</v>
      </c>
    </row>
    <row r="95" spans="15:27" ht="24" customHeight="1">
      <c r="O95" s="35" t="s">
        <v>29</v>
      </c>
      <c r="P95" s="62">
        <v>614</v>
      </c>
      <c r="Q95" s="53" t="s">
        <v>100</v>
      </c>
      <c r="R95" s="53" t="s">
        <v>70</v>
      </c>
      <c r="S95" s="70"/>
      <c r="T95" s="53" t="s">
        <v>101</v>
      </c>
      <c r="U95" s="53" t="s">
        <v>80</v>
      </c>
      <c r="V95" s="70"/>
      <c r="W95" s="70"/>
      <c r="X95" s="54">
        <f>X96</f>
        <v>26</v>
      </c>
      <c r="Y95" s="70"/>
      <c r="Z95" s="54">
        <f>Z96</f>
        <v>0</v>
      </c>
      <c r="AA95" s="69">
        <f>AA96</f>
        <v>0</v>
      </c>
    </row>
    <row r="96" spans="15:27" ht="28.2" customHeight="1">
      <c r="O96" s="35" t="s">
        <v>30</v>
      </c>
      <c r="P96" s="62">
        <v>614</v>
      </c>
      <c r="Q96" s="53" t="s">
        <v>100</v>
      </c>
      <c r="R96" s="53" t="s">
        <v>70</v>
      </c>
      <c r="S96" s="70"/>
      <c r="T96" s="53" t="s">
        <v>101</v>
      </c>
      <c r="U96" s="53" t="s">
        <v>81</v>
      </c>
      <c r="V96" s="70"/>
      <c r="W96" s="70"/>
      <c r="X96" s="54">
        <v>26</v>
      </c>
      <c r="Y96" s="70"/>
      <c r="Z96" s="54">
        <v>0</v>
      </c>
      <c r="AA96" s="69">
        <v>0</v>
      </c>
    </row>
    <row r="97" spans="15:27" ht="31.2">
      <c r="O97" s="37" t="s">
        <v>112</v>
      </c>
      <c r="P97" s="10">
        <v>614</v>
      </c>
      <c r="Q97" s="47" t="s">
        <v>100</v>
      </c>
      <c r="R97" s="47" t="s">
        <v>70</v>
      </c>
      <c r="S97" s="70"/>
      <c r="T97" s="47" t="s">
        <v>83</v>
      </c>
      <c r="U97" s="47"/>
      <c r="V97" s="70"/>
      <c r="W97" s="70"/>
      <c r="X97" s="51">
        <f>X98+X100</f>
        <v>4130.3999999999996</v>
      </c>
      <c r="Y97" s="70"/>
      <c r="Z97" s="51">
        <f>Z98</f>
        <v>0</v>
      </c>
      <c r="AA97" s="68">
        <f>AA98</f>
        <v>0</v>
      </c>
    </row>
    <row r="98" spans="15:27" ht="78">
      <c r="O98" s="34" t="s">
        <v>22</v>
      </c>
      <c r="P98" s="62">
        <v>614</v>
      </c>
      <c r="Q98" s="53" t="s">
        <v>100</v>
      </c>
      <c r="R98" s="53" t="s">
        <v>70</v>
      </c>
      <c r="S98" s="70"/>
      <c r="T98" s="53" t="s">
        <v>83</v>
      </c>
      <c r="U98" s="53" t="s">
        <v>74</v>
      </c>
      <c r="V98" s="70"/>
      <c r="W98" s="70"/>
      <c r="X98" s="54">
        <f t="shared" ref="X98:AA98" si="24">X99</f>
        <v>3861.5</v>
      </c>
      <c r="Y98" s="70"/>
      <c r="Z98" s="54">
        <f t="shared" si="24"/>
        <v>0</v>
      </c>
      <c r="AA98" s="69">
        <f t="shared" si="24"/>
        <v>0</v>
      </c>
    </row>
    <row r="99" spans="15:27" ht="31.2">
      <c r="O99" s="35" t="s">
        <v>62</v>
      </c>
      <c r="P99" s="62">
        <v>614</v>
      </c>
      <c r="Q99" s="53" t="s">
        <v>100</v>
      </c>
      <c r="R99" s="53" t="s">
        <v>70</v>
      </c>
      <c r="S99" s="70"/>
      <c r="T99" s="53" t="s">
        <v>83</v>
      </c>
      <c r="U99" s="53" t="s">
        <v>102</v>
      </c>
      <c r="V99" s="70"/>
      <c r="W99" s="70"/>
      <c r="X99" s="54">
        <v>3861.5</v>
      </c>
      <c r="Y99" s="70"/>
      <c r="Z99" s="54">
        <v>0</v>
      </c>
      <c r="AA99" s="69">
        <v>0</v>
      </c>
    </row>
    <row r="100" spans="15:27" ht="31.2">
      <c r="O100" s="35" t="s">
        <v>27</v>
      </c>
      <c r="P100" s="62">
        <v>614</v>
      </c>
      <c r="Q100" s="53" t="s">
        <v>100</v>
      </c>
      <c r="R100" s="53" t="s">
        <v>70</v>
      </c>
      <c r="S100" s="70"/>
      <c r="T100" s="53" t="s">
        <v>83</v>
      </c>
      <c r="U100" s="53" t="s">
        <v>78</v>
      </c>
      <c r="V100" s="70"/>
      <c r="W100" s="70"/>
      <c r="X100" s="54">
        <f t="shared" ref="X100:Z100" si="25">X101</f>
        <v>268.89999999999998</v>
      </c>
      <c r="Y100" s="54">
        <f t="shared" si="25"/>
        <v>0</v>
      </c>
      <c r="Z100" s="54">
        <f t="shared" si="25"/>
        <v>0</v>
      </c>
      <c r="AA100" s="69">
        <f>AA101</f>
        <v>0</v>
      </c>
    </row>
    <row r="101" spans="15:27" ht="46.8">
      <c r="O101" s="35" t="s">
        <v>28</v>
      </c>
      <c r="P101" s="62">
        <v>614</v>
      </c>
      <c r="Q101" s="53" t="s">
        <v>100</v>
      </c>
      <c r="R101" s="53" t="s">
        <v>70</v>
      </c>
      <c r="S101" s="70"/>
      <c r="T101" s="53" t="s">
        <v>83</v>
      </c>
      <c r="U101" s="53" t="s">
        <v>79</v>
      </c>
      <c r="V101" s="70"/>
      <c r="W101" s="70"/>
      <c r="X101" s="54">
        <v>268.89999999999998</v>
      </c>
      <c r="Y101" s="70"/>
      <c r="Z101" s="54">
        <v>0</v>
      </c>
      <c r="AA101" s="69">
        <v>0</v>
      </c>
    </row>
    <row r="102" spans="15:27" ht="23.7" customHeight="1">
      <c r="O102" s="32" t="s">
        <v>63</v>
      </c>
      <c r="P102" s="10">
        <v>614</v>
      </c>
      <c r="Q102" s="47" t="s">
        <v>92</v>
      </c>
      <c r="R102" s="47"/>
      <c r="S102" s="70"/>
      <c r="T102" s="47"/>
      <c r="U102" s="47"/>
      <c r="V102" s="70"/>
      <c r="W102" s="70"/>
      <c r="X102" s="51">
        <f>X103</f>
        <v>366.1</v>
      </c>
      <c r="Y102" s="70"/>
      <c r="Z102" s="51">
        <f t="shared" ref="Z102:AA106" si="26">Z103</f>
        <v>366.1</v>
      </c>
      <c r="AA102" s="68">
        <f t="shared" si="26"/>
        <v>366.1</v>
      </c>
    </row>
    <row r="103" spans="15:27" ht="23.7" customHeight="1">
      <c r="O103" s="32" t="s">
        <v>64</v>
      </c>
      <c r="P103" s="10">
        <v>614</v>
      </c>
      <c r="Q103" s="47" t="s">
        <v>92</v>
      </c>
      <c r="R103" s="47" t="s">
        <v>70</v>
      </c>
      <c r="S103" s="70"/>
      <c r="T103" s="47"/>
      <c r="U103" s="47"/>
      <c r="V103" s="70"/>
      <c r="W103" s="70"/>
      <c r="X103" s="51">
        <f>X104</f>
        <v>366.1</v>
      </c>
      <c r="Y103" s="70"/>
      <c r="Z103" s="51">
        <f t="shared" si="26"/>
        <v>366.1</v>
      </c>
      <c r="AA103" s="68">
        <f t="shared" si="26"/>
        <v>366.1</v>
      </c>
    </row>
    <row r="104" spans="15:27" ht="19.5" customHeight="1">
      <c r="O104" s="32" t="s">
        <v>20</v>
      </c>
      <c r="P104" s="10">
        <v>614</v>
      </c>
      <c r="Q104" s="47" t="s">
        <v>92</v>
      </c>
      <c r="R104" s="47" t="s">
        <v>70</v>
      </c>
      <c r="S104" s="70"/>
      <c r="T104" s="47" t="s">
        <v>72</v>
      </c>
      <c r="U104" s="47"/>
      <c r="V104" s="70"/>
      <c r="W104" s="70"/>
      <c r="X104" s="51">
        <f>X105+X108</f>
        <v>366.1</v>
      </c>
      <c r="Y104" s="70"/>
      <c r="Z104" s="51">
        <f t="shared" si="26"/>
        <v>366.1</v>
      </c>
      <c r="AA104" s="68">
        <f t="shared" si="26"/>
        <v>366.1</v>
      </c>
    </row>
    <row r="105" spans="15:27" ht="20.7" customHeight="1">
      <c r="O105" s="32" t="s">
        <v>65</v>
      </c>
      <c r="P105" s="10">
        <v>614</v>
      </c>
      <c r="Q105" s="47" t="s">
        <v>92</v>
      </c>
      <c r="R105" s="47" t="s">
        <v>70</v>
      </c>
      <c r="S105" s="70"/>
      <c r="T105" s="47" t="s">
        <v>103</v>
      </c>
      <c r="U105" s="47"/>
      <c r="V105" s="70"/>
      <c r="W105" s="70"/>
      <c r="X105" s="51">
        <f>X106</f>
        <v>0</v>
      </c>
      <c r="Y105" s="70"/>
      <c r="Z105" s="51">
        <f t="shared" si="26"/>
        <v>366.1</v>
      </c>
      <c r="AA105" s="68">
        <f t="shared" si="26"/>
        <v>366.1</v>
      </c>
    </row>
    <row r="106" spans="15:27" ht="31.2">
      <c r="O106" s="36" t="s">
        <v>66</v>
      </c>
      <c r="P106" s="62">
        <v>614</v>
      </c>
      <c r="Q106" s="53" t="s">
        <v>92</v>
      </c>
      <c r="R106" s="53" t="s">
        <v>70</v>
      </c>
      <c r="S106" s="70"/>
      <c r="T106" s="53" t="s">
        <v>103</v>
      </c>
      <c r="U106" s="53" t="s">
        <v>104</v>
      </c>
      <c r="V106" s="70"/>
      <c r="W106" s="70"/>
      <c r="X106" s="54">
        <f>X107</f>
        <v>0</v>
      </c>
      <c r="Y106" s="70"/>
      <c r="Z106" s="54">
        <f t="shared" si="26"/>
        <v>366.1</v>
      </c>
      <c r="AA106" s="69">
        <f t="shared" si="26"/>
        <v>366.1</v>
      </c>
    </row>
    <row r="107" spans="15:27" ht="31.2">
      <c r="O107" s="39" t="s">
        <v>67</v>
      </c>
      <c r="P107" s="62">
        <v>614</v>
      </c>
      <c r="Q107" s="53" t="s">
        <v>92</v>
      </c>
      <c r="R107" s="53" t="s">
        <v>70</v>
      </c>
      <c r="S107" s="70"/>
      <c r="T107" s="53" t="s">
        <v>103</v>
      </c>
      <c r="U107" s="53" t="s">
        <v>105</v>
      </c>
      <c r="V107" s="70"/>
      <c r="W107" s="70"/>
      <c r="X107" s="54">
        <v>0</v>
      </c>
      <c r="Y107" s="70"/>
      <c r="Z107" s="54">
        <v>366.1</v>
      </c>
      <c r="AA107" s="69">
        <v>366.1</v>
      </c>
    </row>
    <row r="108" spans="15:27" ht="31.2">
      <c r="O108" s="37" t="s">
        <v>112</v>
      </c>
      <c r="P108" s="10">
        <v>614</v>
      </c>
      <c r="Q108" s="47" t="s">
        <v>92</v>
      </c>
      <c r="R108" s="47" t="s">
        <v>70</v>
      </c>
      <c r="S108" s="70"/>
      <c r="T108" s="47" t="s">
        <v>83</v>
      </c>
      <c r="U108" s="47"/>
      <c r="V108" s="70"/>
      <c r="W108" s="70"/>
      <c r="X108" s="51">
        <f>X109</f>
        <v>366.1</v>
      </c>
      <c r="Y108" s="51">
        <f t="shared" ref="Y108:AA108" si="27">Y109</f>
        <v>0</v>
      </c>
      <c r="Z108" s="51">
        <f t="shared" si="27"/>
        <v>0</v>
      </c>
      <c r="AA108" s="68">
        <f t="shared" si="27"/>
        <v>0</v>
      </c>
    </row>
    <row r="109" spans="15:27" ht="31.2">
      <c r="O109" s="36" t="s">
        <v>66</v>
      </c>
      <c r="P109" s="62">
        <v>614</v>
      </c>
      <c r="Q109" s="53" t="s">
        <v>92</v>
      </c>
      <c r="R109" s="53" t="s">
        <v>70</v>
      </c>
      <c r="S109" s="70"/>
      <c r="T109" s="53" t="s">
        <v>83</v>
      </c>
      <c r="U109" s="53" t="s">
        <v>104</v>
      </c>
      <c r="V109" s="70"/>
      <c r="W109" s="70"/>
      <c r="X109" s="54">
        <f>X110</f>
        <v>366.1</v>
      </c>
      <c r="Y109" s="54">
        <f t="shared" ref="Y109:AA109" si="28">Y110</f>
        <v>0</v>
      </c>
      <c r="Z109" s="54">
        <f t="shared" si="28"/>
        <v>0</v>
      </c>
      <c r="AA109" s="69">
        <f t="shared" si="28"/>
        <v>0</v>
      </c>
    </row>
    <row r="110" spans="15:27" ht="31.2">
      <c r="O110" s="39" t="s">
        <v>67</v>
      </c>
      <c r="P110" s="62">
        <v>614</v>
      </c>
      <c r="Q110" s="53" t="s">
        <v>92</v>
      </c>
      <c r="R110" s="53" t="s">
        <v>70</v>
      </c>
      <c r="S110" s="70"/>
      <c r="T110" s="53" t="s">
        <v>83</v>
      </c>
      <c r="U110" s="53" t="s">
        <v>105</v>
      </c>
      <c r="V110" s="70"/>
      <c r="W110" s="70"/>
      <c r="X110" s="54">
        <v>366.1</v>
      </c>
      <c r="Y110" s="70"/>
      <c r="Z110" s="54">
        <v>0</v>
      </c>
      <c r="AA110" s="69">
        <v>0</v>
      </c>
    </row>
    <row r="111" spans="15:27" ht="23.1" customHeight="1">
      <c r="O111" s="40" t="s">
        <v>68</v>
      </c>
      <c r="P111" s="10">
        <v>614</v>
      </c>
      <c r="Q111" s="47" t="s">
        <v>106</v>
      </c>
      <c r="R111" s="47"/>
      <c r="S111" s="70"/>
      <c r="T111" s="47"/>
      <c r="U111" s="47"/>
      <c r="V111" s="70"/>
      <c r="W111" s="70"/>
      <c r="X111" s="51">
        <f t="shared" ref="X111:AA114" si="29">X112</f>
        <v>0</v>
      </c>
      <c r="Y111" s="70"/>
      <c r="Z111" s="51">
        <f t="shared" si="29"/>
        <v>84.6</v>
      </c>
      <c r="AA111" s="68">
        <f t="shared" si="29"/>
        <v>181.4</v>
      </c>
    </row>
    <row r="112" spans="15:27" ht="22.5" customHeight="1">
      <c r="O112" s="40" t="s">
        <v>68</v>
      </c>
      <c r="P112" s="10">
        <v>614</v>
      </c>
      <c r="Q112" s="47" t="s">
        <v>106</v>
      </c>
      <c r="R112" s="47" t="s">
        <v>106</v>
      </c>
      <c r="S112" s="70"/>
      <c r="T112" s="47"/>
      <c r="U112" s="47"/>
      <c r="V112" s="70"/>
      <c r="W112" s="70"/>
      <c r="X112" s="51">
        <f t="shared" si="29"/>
        <v>0</v>
      </c>
      <c r="Y112" s="70"/>
      <c r="Z112" s="51">
        <f t="shared" si="29"/>
        <v>84.6</v>
      </c>
      <c r="AA112" s="68">
        <f t="shared" si="29"/>
        <v>181.4</v>
      </c>
    </row>
    <row r="113" spans="15:27" ht="24.6" customHeight="1">
      <c r="O113" s="40" t="s">
        <v>20</v>
      </c>
      <c r="P113" s="10">
        <v>614</v>
      </c>
      <c r="Q113" s="47" t="s">
        <v>106</v>
      </c>
      <c r="R113" s="47" t="s">
        <v>106</v>
      </c>
      <c r="S113" s="70"/>
      <c r="T113" s="47" t="s">
        <v>72</v>
      </c>
      <c r="U113" s="47"/>
      <c r="V113" s="70"/>
      <c r="W113" s="70"/>
      <c r="X113" s="51">
        <f t="shared" si="29"/>
        <v>0</v>
      </c>
      <c r="Y113" s="70"/>
      <c r="Z113" s="51">
        <f t="shared" si="29"/>
        <v>84.6</v>
      </c>
      <c r="AA113" s="68">
        <f t="shared" si="29"/>
        <v>181.4</v>
      </c>
    </row>
    <row r="114" spans="15:27" ht="20.7" customHeight="1">
      <c r="O114" s="40" t="s">
        <v>68</v>
      </c>
      <c r="P114" s="10">
        <v>614</v>
      </c>
      <c r="Q114" s="47" t="s">
        <v>106</v>
      </c>
      <c r="R114" s="47" t="s">
        <v>106</v>
      </c>
      <c r="S114" s="70"/>
      <c r="T114" s="47" t="s">
        <v>107</v>
      </c>
      <c r="U114" s="47" t="s">
        <v>108</v>
      </c>
      <c r="V114" s="70"/>
      <c r="W114" s="70"/>
      <c r="X114" s="51">
        <f t="shared" si="29"/>
        <v>0</v>
      </c>
      <c r="Y114" s="70"/>
      <c r="Z114" s="51">
        <f t="shared" si="29"/>
        <v>84.6</v>
      </c>
      <c r="AA114" s="68">
        <f t="shared" si="29"/>
        <v>181.4</v>
      </c>
    </row>
    <row r="115" spans="15:27" ht="25.2" customHeight="1">
      <c r="O115" s="39" t="s">
        <v>68</v>
      </c>
      <c r="P115" s="62">
        <v>614</v>
      </c>
      <c r="Q115" s="53" t="s">
        <v>106</v>
      </c>
      <c r="R115" s="53" t="s">
        <v>106</v>
      </c>
      <c r="S115" s="70"/>
      <c r="T115" s="53" t="s">
        <v>107</v>
      </c>
      <c r="U115" s="53" t="s">
        <v>109</v>
      </c>
      <c r="V115" s="70"/>
      <c r="W115" s="70"/>
      <c r="X115" s="54">
        <v>0</v>
      </c>
      <c r="Y115" s="70"/>
      <c r="Z115" s="54">
        <v>84.6</v>
      </c>
      <c r="AA115" s="69">
        <v>181.4</v>
      </c>
    </row>
    <row r="116" spans="15:27" ht="21" customHeight="1">
      <c r="O116" s="41" t="s">
        <v>69</v>
      </c>
      <c r="P116" s="71"/>
      <c r="Q116" s="60"/>
      <c r="R116" s="60"/>
      <c r="S116" s="72"/>
      <c r="T116" s="60"/>
      <c r="U116" s="60"/>
      <c r="V116" s="72"/>
      <c r="W116" s="72"/>
      <c r="X116" s="61">
        <f>X13+X42+X53+X59+X68+X87+X102+X111</f>
        <v>10516.000000000002</v>
      </c>
      <c r="Y116" s="61">
        <f>Y13+Y42+Y53+Y59+Y68+Y87+Y102+Y111</f>
        <v>0</v>
      </c>
      <c r="Z116" s="61">
        <f>Z13+Z42+Z53+Z59+Z68+Z87+Z102+Z111</f>
        <v>3900.0999999999995</v>
      </c>
      <c r="AA116" s="73">
        <f>AA13+AA42+AA53+AA59+AA68+AA87+AA102+AA111</f>
        <v>4152.8</v>
      </c>
    </row>
    <row r="117" spans="15:27" ht="21" customHeight="1">
      <c r="X117" s="66">
        <f>X14+X19+X32+X37+X43+X54+X60+X69+X74+X79+X88+X103+X112</f>
        <v>10516</v>
      </c>
      <c r="Y117" s="66">
        <f>Y14+Y19+Y32+Y37+Y43+Y54+Y60+Y69+Y74+Y79+Y88+Y103+Y112</f>
        <v>0</v>
      </c>
      <c r="Z117" s="66">
        <f>Z14+Z19+Z32+Z37+Z43+Z54+Z60+Z69+Z74+Z79+Z88+Z103+Z112</f>
        <v>3900.0999999999995</v>
      </c>
      <c r="AA117" s="66">
        <f>AA14+AA19+AA32+AA37+AA43+AA54+AA60+AA69+AA74+AA79+AA88+AA103+AA112</f>
        <v>4152.8</v>
      </c>
    </row>
  </sheetData>
  <mergeCells count="20">
    <mergeCell ref="B14:L14"/>
    <mergeCell ref="AC14:AE14"/>
    <mergeCell ref="T9:T10"/>
    <mergeCell ref="U9:U10"/>
    <mergeCell ref="O6:AA6"/>
    <mergeCell ref="V9:V10"/>
    <mergeCell ref="W9:W10"/>
    <mergeCell ref="S9:S10"/>
    <mergeCell ref="X9:X10"/>
    <mergeCell ref="Z9:Z10"/>
    <mergeCell ref="O9:O10"/>
    <mergeCell ref="P9:P10"/>
    <mergeCell ref="Q9:Q10"/>
    <mergeCell ref="R9:R10"/>
    <mergeCell ref="AA9:AA10"/>
    <mergeCell ref="X1:AB4"/>
    <mergeCell ref="B12:L12"/>
    <mergeCell ref="AC12:AE12"/>
    <mergeCell ref="B13:L13"/>
    <mergeCell ref="AC13:AE13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</vt:lpstr>
      <vt:lpstr>ведом!Область_печати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NURUM</cp:lastModifiedBy>
  <cp:lastPrinted>2024-11-09T06:14:38Z</cp:lastPrinted>
  <dcterms:created xsi:type="dcterms:W3CDTF">2021-05-04T02:34:08Z</dcterms:created>
  <dcterms:modified xsi:type="dcterms:W3CDTF">2024-12-20T05:31:21Z</dcterms:modified>
</cp:coreProperties>
</file>